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uzmenkovPA\Desktop\Новая папка\февраль\"/>
    </mc:Choice>
  </mc:AlternateContent>
  <bookViews>
    <workbookView xWindow="0" yWindow="0" windowWidth="28800" windowHeight="12435"/>
  </bookViews>
  <sheets>
    <sheet name="февраль 2018" sheetId="1" r:id="rId1"/>
  </sheets>
  <definedNames>
    <definedName name="_xlnm.Print_Area" localSheetId="0">'февраль 2018'!$A$1:$AF$83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75" i="1" l="1"/>
  <c r="AC75" i="1"/>
  <c r="AA75" i="1"/>
  <c r="Y75" i="1"/>
  <c r="W75" i="1"/>
  <c r="U75" i="1"/>
  <c r="S75" i="1"/>
  <c r="Q75" i="1"/>
  <c r="O75" i="1"/>
  <c r="AI74" i="1"/>
  <c r="AH74" i="1"/>
  <c r="AG74" i="1"/>
  <c r="AC73" i="1"/>
  <c r="M73" i="1"/>
  <c r="P70" i="1"/>
  <c r="Q69" i="1"/>
  <c r="G68" i="1"/>
  <c r="E68" i="1"/>
  <c r="D68" i="1" s="1"/>
  <c r="C68" i="1"/>
  <c r="B68" i="1"/>
  <c r="F68" i="1" s="1"/>
  <c r="E67" i="1"/>
  <c r="D67" i="1" s="1"/>
  <c r="D43" i="1" s="1"/>
  <c r="C67" i="1"/>
  <c r="G67" i="1" s="1"/>
  <c r="B67" i="1"/>
  <c r="F67" i="1" s="1"/>
  <c r="E66" i="1"/>
  <c r="D66" i="1" s="1"/>
  <c r="D42" i="1" s="1"/>
  <c r="C66" i="1"/>
  <c r="G66" i="1" s="1"/>
  <c r="B66" i="1"/>
  <c r="F66" i="1" s="1"/>
  <c r="E65" i="1"/>
  <c r="C65" i="1"/>
  <c r="G65" i="1" s="1"/>
  <c r="B65" i="1"/>
  <c r="F65" i="1" s="1"/>
  <c r="AE64" i="1"/>
  <c r="AE63" i="1" s="1"/>
  <c r="AD64" i="1"/>
  <c r="AC64" i="1"/>
  <c r="AB64" i="1"/>
  <c r="AA64" i="1"/>
  <c r="AA63" i="1" s="1"/>
  <c r="Z64" i="1"/>
  <c r="Y64" i="1"/>
  <c r="X64" i="1"/>
  <c r="W64" i="1"/>
  <c r="W63" i="1" s="1"/>
  <c r="V64" i="1"/>
  <c r="U64" i="1"/>
  <c r="T64" i="1"/>
  <c r="S64" i="1"/>
  <c r="S63" i="1" s="1"/>
  <c r="R64" i="1"/>
  <c r="Q64" i="1"/>
  <c r="P64" i="1"/>
  <c r="O64" i="1"/>
  <c r="O63" i="1" s="1"/>
  <c r="N64" i="1"/>
  <c r="M64" i="1"/>
  <c r="L64" i="1"/>
  <c r="K64" i="1"/>
  <c r="K63" i="1" s="1"/>
  <c r="J64" i="1"/>
  <c r="I64" i="1"/>
  <c r="H64" i="1"/>
  <c r="C64" i="1"/>
  <c r="C63" i="1" s="1"/>
  <c r="B64" i="1"/>
  <c r="AD63" i="1"/>
  <c r="AC63" i="1"/>
  <c r="AB63" i="1"/>
  <c r="Z63" i="1"/>
  <c r="Y63" i="1"/>
  <c r="X63" i="1"/>
  <c r="V63" i="1"/>
  <c r="U63" i="1"/>
  <c r="T63" i="1"/>
  <c r="R63" i="1"/>
  <c r="Q63" i="1"/>
  <c r="P63" i="1"/>
  <c r="N63" i="1"/>
  <c r="M63" i="1"/>
  <c r="L63" i="1"/>
  <c r="J63" i="1"/>
  <c r="I63" i="1"/>
  <c r="H63" i="1"/>
  <c r="B63" i="1"/>
  <c r="E62" i="1"/>
  <c r="D62" i="1" s="1"/>
  <c r="C62" i="1"/>
  <c r="G62" i="1" s="1"/>
  <c r="B62" i="1"/>
  <c r="F62" i="1" s="1"/>
  <c r="E61" i="1"/>
  <c r="D61" i="1" s="1"/>
  <c r="C61" i="1"/>
  <c r="G61" i="1" s="1"/>
  <c r="B61" i="1"/>
  <c r="F61" i="1" s="1"/>
  <c r="G60" i="1"/>
  <c r="E60" i="1"/>
  <c r="D60" i="1" s="1"/>
  <c r="C60" i="1"/>
  <c r="B60" i="1"/>
  <c r="F60" i="1" s="1"/>
  <c r="E59" i="1"/>
  <c r="C59" i="1"/>
  <c r="G59" i="1" s="1"/>
  <c r="B59" i="1"/>
  <c r="F59" i="1" s="1"/>
  <c r="AE58" i="1"/>
  <c r="AE57" i="1" s="1"/>
  <c r="AD58" i="1"/>
  <c r="AC58" i="1"/>
  <c r="AB58" i="1"/>
  <c r="AA58" i="1"/>
  <c r="AA57" i="1" s="1"/>
  <c r="Z58" i="1"/>
  <c r="Y58" i="1"/>
  <c r="X58" i="1"/>
  <c r="W58" i="1"/>
  <c r="W57" i="1" s="1"/>
  <c r="V58" i="1"/>
  <c r="U58" i="1"/>
  <c r="T58" i="1"/>
  <c r="S58" i="1"/>
  <c r="S57" i="1" s="1"/>
  <c r="R58" i="1"/>
  <c r="Q58" i="1"/>
  <c r="P58" i="1"/>
  <c r="O58" i="1"/>
  <c r="O57" i="1" s="1"/>
  <c r="N58" i="1"/>
  <c r="M58" i="1"/>
  <c r="L58" i="1"/>
  <c r="K58" i="1"/>
  <c r="K57" i="1" s="1"/>
  <c r="J58" i="1"/>
  <c r="I58" i="1"/>
  <c r="H58" i="1"/>
  <c r="C58" i="1"/>
  <c r="C57" i="1" s="1"/>
  <c r="B58" i="1"/>
  <c r="AD57" i="1"/>
  <c r="AC57" i="1"/>
  <c r="AB57" i="1"/>
  <c r="Z57" i="1"/>
  <c r="Y57" i="1"/>
  <c r="X57" i="1"/>
  <c r="V57" i="1"/>
  <c r="U57" i="1"/>
  <c r="T57" i="1"/>
  <c r="R57" i="1"/>
  <c r="Q57" i="1"/>
  <c r="P57" i="1"/>
  <c r="N57" i="1"/>
  <c r="M57" i="1"/>
  <c r="L57" i="1"/>
  <c r="J57" i="1"/>
  <c r="I57" i="1"/>
  <c r="H57" i="1"/>
  <c r="B57" i="1"/>
  <c r="E56" i="1"/>
  <c r="D56" i="1" s="1"/>
  <c r="C56" i="1"/>
  <c r="G56" i="1" s="1"/>
  <c r="B56" i="1"/>
  <c r="F56" i="1" s="1"/>
  <c r="E55" i="1"/>
  <c r="D55" i="1" s="1"/>
  <c r="C55" i="1"/>
  <c r="G55" i="1" s="1"/>
  <c r="B55" i="1"/>
  <c r="F55" i="1" s="1"/>
  <c r="E54" i="1"/>
  <c r="D54" i="1" s="1"/>
  <c r="C54" i="1"/>
  <c r="G54" i="1" s="1"/>
  <c r="B54" i="1"/>
  <c r="F54" i="1" s="1"/>
  <c r="E53" i="1"/>
  <c r="C53" i="1"/>
  <c r="G53" i="1" s="1"/>
  <c r="B53" i="1"/>
  <c r="F53" i="1" s="1"/>
  <c r="AE52" i="1"/>
  <c r="AE51" i="1" s="1"/>
  <c r="AD52" i="1"/>
  <c r="AC52" i="1"/>
  <c r="AB52" i="1"/>
  <c r="AA52" i="1"/>
  <c r="AA51" i="1" s="1"/>
  <c r="Z52" i="1"/>
  <c r="Y52" i="1"/>
  <c r="X52" i="1"/>
  <c r="W52" i="1"/>
  <c r="W51" i="1" s="1"/>
  <c r="V52" i="1"/>
  <c r="U52" i="1"/>
  <c r="T52" i="1"/>
  <c r="S52" i="1"/>
  <c r="S51" i="1" s="1"/>
  <c r="R52" i="1"/>
  <c r="Q52" i="1"/>
  <c r="P52" i="1"/>
  <c r="O52" i="1"/>
  <c r="O51" i="1" s="1"/>
  <c r="N52" i="1"/>
  <c r="M52" i="1"/>
  <c r="L52" i="1"/>
  <c r="K52" i="1"/>
  <c r="K51" i="1" s="1"/>
  <c r="J52" i="1"/>
  <c r="I52" i="1"/>
  <c r="H52" i="1"/>
  <c r="B52" i="1"/>
  <c r="AD51" i="1"/>
  <c r="AC51" i="1"/>
  <c r="AB51" i="1"/>
  <c r="Z51" i="1"/>
  <c r="Y51" i="1"/>
  <c r="X51" i="1"/>
  <c r="V51" i="1"/>
  <c r="U51" i="1"/>
  <c r="T51" i="1"/>
  <c r="R51" i="1"/>
  <c r="Q51" i="1"/>
  <c r="P51" i="1"/>
  <c r="N51" i="1"/>
  <c r="M51" i="1"/>
  <c r="L51" i="1"/>
  <c r="J51" i="1"/>
  <c r="I51" i="1"/>
  <c r="H51" i="1"/>
  <c r="B51" i="1"/>
  <c r="E50" i="1"/>
  <c r="D50" i="1" s="1"/>
  <c r="D44" i="1" s="1"/>
  <c r="C50" i="1"/>
  <c r="G50" i="1" s="1"/>
  <c r="B50" i="1"/>
  <c r="F50" i="1" s="1"/>
  <c r="E49" i="1"/>
  <c r="D49" i="1" s="1"/>
  <c r="C49" i="1"/>
  <c r="G49" i="1" s="1"/>
  <c r="B49" i="1"/>
  <c r="F49" i="1" s="1"/>
  <c r="E48" i="1"/>
  <c r="D48" i="1" s="1"/>
  <c r="C48" i="1"/>
  <c r="G48" i="1" s="1"/>
  <c r="B48" i="1"/>
  <c r="F48" i="1" s="1"/>
  <c r="E47" i="1"/>
  <c r="C47" i="1"/>
  <c r="G47" i="1" s="1"/>
  <c r="B47" i="1"/>
  <c r="F47" i="1" s="1"/>
  <c r="AE46" i="1"/>
  <c r="AE45" i="1" s="1"/>
  <c r="AD46" i="1"/>
  <c r="AC46" i="1"/>
  <c r="AB46" i="1"/>
  <c r="AA46" i="1"/>
  <c r="AA45" i="1" s="1"/>
  <c r="Z46" i="1"/>
  <c r="Y46" i="1"/>
  <c r="X46" i="1"/>
  <c r="W46" i="1"/>
  <c r="W45" i="1" s="1"/>
  <c r="V46" i="1"/>
  <c r="U46" i="1"/>
  <c r="T46" i="1"/>
  <c r="S46" i="1"/>
  <c r="S45" i="1" s="1"/>
  <c r="R46" i="1"/>
  <c r="Q46" i="1"/>
  <c r="P46" i="1"/>
  <c r="O46" i="1"/>
  <c r="N46" i="1"/>
  <c r="M46" i="1"/>
  <c r="L46" i="1"/>
  <c r="K46" i="1"/>
  <c r="J46" i="1"/>
  <c r="I46" i="1"/>
  <c r="H46" i="1"/>
  <c r="B46" i="1"/>
  <c r="AD45" i="1"/>
  <c r="AC45" i="1"/>
  <c r="AB45" i="1"/>
  <c r="Z45" i="1"/>
  <c r="Y45" i="1"/>
  <c r="X45" i="1"/>
  <c r="V45" i="1"/>
  <c r="U45" i="1"/>
  <c r="T45" i="1"/>
  <c r="R45" i="1"/>
  <c r="Q45" i="1"/>
  <c r="P45" i="1"/>
  <c r="O45" i="1"/>
  <c r="N45" i="1"/>
  <c r="M45" i="1"/>
  <c r="M75" i="1" s="1"/>
  <c r="L45" i="1"/>
  <c r="K45" i="1"/>
  <c r="J45" i="1"/>
  <c r="I45" i="1"/>
  <c r="H45" i="1"/>
  <c r="B45" i="1"/>
  <c r="AE44" i="1"/>
  <c r="AD44" i="1"/>
  <c r="AC44" i="1"/>
  <c r="AB44" i="1"/>
  <c r="AA44" i="1"/>
  <c r="Z44" i="1"/>
  <c r="Y44" i="1"/>
  <c r="X44" i="1"/>
  <c r="W44" i="1"/>
  <c r="V44" i="1"/>
  <c r="U44" i="1"/>
  <c r="T44" i="1"/>
  <c r="S44" i="1"/>
  <c r="R44" i="1"/>
  <c r="Q44" i="1"/>
  <c r="P44" i="1"/>
  <c r="O44" i="1"/>
  <c r="N44" i="1"/>
  <c r="M44" i="1"/>
  <c r="L44" i="1"/>
  <c r="K44" i="1"/>
  <c r="J44" i="1"/>
  <c r="I44" i="1"/>
  <c r="H44" i="1"/>
  <c r="E44" i="1"/>
  <c r="C44" i="1"/>
  <c r="G44" i="1" s="1"/>
  <c r="B44" i="1"/>
  <c r="F44" i="1" s="1"/>
  <c r="AE43" i="1"/>
  <c r="AD43" i="1"/>
  <c r="AC43" i="1"/>
  <c r="AB43" i="1"/>
  <c r="AA43" i="1"/>
  <c r="Z43" i="1"/>
  <c r="Y43" i="1"/>
  <c r="X43" i="1"/>
  <c r="W43" i="1"/>
  <c r="V43" i="1"/>
  <c r="U43" i="1"/>
  <c r="T43" i="1"/>
  <c r="S43" i="1"/>
  <c r="R43" i="1"/>
  <c r="Q43" i="1"/>
  <c r="P43" i="1"/>
  <c r="O43" i="1"/>
  <c r="N43" i="1"/>
  <c r="M43" i="1"/>
  <c r="L43" i="1"/>
  <c r="K43" i="1"/>
  <c r="J43" i="1"/>
  <c r="I43" i="1"/>
  <c r="H43" i="1"/>
  <c r="B43" i="1" s="1"/>
  <c r="F43" i="1" s="1"/>
  <c r="E43" i="1"/>
  <c r="C43" i="1"/>
  <c r="G43" i="1" s="1"/>
  <c r="AE42" i="1"/>
  <c r="AD42" i="1"/>
  <c r="AC42" i="1"/>
  <c r="AB42" i="1"/>
  <c r="AA42" i="1"/>
  <c r="Z42" i="1"/>
  <c r="Y42" i="1"/>
  <c r="X42" i="1"/>
  <c r="W42" i="1"/>
  <c r="V42" i="1"/>
  <c r="U42" i="1"/>
  <c r="T42" i="1"/>
  <c r="S42" i="1"/>
  <c r="R42" i="1"/>
  <c r="Q42" i="1"/>
  <c r="P42" i="1"/>
  <c r="O42" i="1"/>
  <c r="N42" i="1"/>
  <c r="M42" i="1"/>
  <c r="L42" i="1"/>
  <c r="K42" i="1"/>
  <c r="J42" i="1"/>
  <c r="I42" i="1"/>
  <c r="H42" i="1"/>
  <c r="E42" i="1"/>
  <c r="C42" i="1"/>
  <c r="G42" i="1" s="1"/>
  <c r="B42" i="1"/>
  <c r="F42" i="1" s="1"/>
  <c r="AE41" i="1"/>
  <c r="AD41" i="1"/>
  <c r="AC41" i="1"/>
  <c r="AB41" i="1"/>
  <c r="AA41" i="1"/>
  <c r="Z41" i="1"/>
  <c r="Y41" i="1"/>
  <c r="X41" i="1"/>
  <c r="W41" i="1"/>
  <c r="V41" i="1"/>
  <c r="U41" i="1"/>
  <c r="T41" i="1"/>
  <c r="S41" i="1"/>
  <c r="R41" i="1"/>
  <c r="Q41" i="1"/>
  <c r="P41" i="1"/>
  <c r="O41" i="1"/>
  <c r="N41" i="1"/>
  <c r="M41" i="1"/>
  <c r="L41" i="1"/>
  <c r="K41" i="1"/>
  <c r="J41" i="1"/>
  <c r="I41" i="1"/>
  <c r="H41" i="1"/>
  <c r="B41" i="1" s="1"/>
  <c r="F41" i="1" s="1"/>
  <c r="E41" i="1"/>
  <c r="C41" i="1"/>
  <c r="G41" i="1" s="1"/>
  <c r="AE40" i="1"/>
  <c r="AE39" i="1" s="1"/>
  <c r="AD40" i="1"/>
  <c r="AD39" i="1" s="1"/>
  <c r="AC40" i="1"/>
  <c r="AB40" i="1"/>
  <c r="AA40" i="1"/>
  <c r="AA39" i="1" s="1"/>
  <c r="Z40" i="1"/>
  <c r="Z39" i="1" s="1"/>
  <c r="Y40" i="1"/>
  <c r="X40" i="1"/>
  <c r="W40" i="1"/>
  <c r="W39" i="1" s="1"/>
  <c r="V40" i="1"/>
  <c r="V39" i="1" s="1"/>
  <c r="U40" i="1"/>
  <c r="T40" i="1"/>
  <c r="S40" i="1"/>
  <c r="S39" i="1" s="1"/>
  <c r="R40" i="1"/>
  <c r="R39" i="1" s="1"/>
  <c r="Q40" i="1"/>
  <c r="P40" i="1"/>
  <c r="O40" i="1"/>
  <c r="O39" i="1" s="1"/>
  <c r="N40" i="1"/>
  <c r="N39" i="1" s="1"/>
  <c r="M40" i="1"/>
  <c r="L40" i="1"/>
  <c r="K40" i="1"/>
  <c r="K39" i="1" s="1"/>
  <c r="J40" i="1"/>
  <c r="J39" i="1" s="1"/>
  <c r="I40" i="1"/>
  <c r="H40" i="1"/>
  <c r="B40" i="1"/>
  <c r="AC39" i="1"/>
  <c r="AB39" i="1"/>
  <c r="Y39" i="1"/>
  <c r="X39" i="1"/>
  <c r="U39" i="1"/>
  <c r="T39" i="1"/>
  <c r="Q39" i="1"/>
  <c r="P39" i="1"/>
  <c r="M39" i="1"/>
  <c r="L39" i="1"/>
  <c r="I39" i="1"/>
  <c r="H39" i="1"/>
  <c r="E38" i="1"/>
  <c r="D38" i="1" s="1"/>
  <c r="C38" i="1"/>
  <c r="G38" i="1" s="1"/>
  <c r="B38" i="1"/>
  <c r="F38" i="1" s="1"/>
  <c r="E37" i="1"/>
  <c r="D37" i="1" s="1"/>
  <c r="C37" i="1"/>
  <c r="G37" i="1" s="1"/>
  <c r="B37" i="1"/>
  <c r="F37" i="1" s="1"/>
  <c r="E36" i="1"/>
  <c r="D36" i="1" s="1"/>
  <c r="C36" i="1"/>
  <c r="G36" i="1" s="1"/>
  <c r="B36" i="1"/>
  <c r="F36" i="1" s="1"/>
  <c r="E35" i="1"/>
  <c r="D35" i="1" s="1"/>
  <c r="C35" i="1"/>
  <c r="G35" i="1" s="1"/>
  <c r="B35" i="1"/>
  <c r="F35" i="1" s="1"/>
  <c r="AE34" i="1"/>
  <c r="AE33" i="1" s="1"/>
  <c r="AD34" i="1"/>
  <c r="AD33" i="1" s="1"/>
  <c r="AC34" i="1"/>
  <c r="AB34" i="1"/>
  <c r="AA34" i="1"/>
  <c r="AA33" i="1" s="1"/>
  <c r="Z34" i="1"/>
  <c r="Z33" i="1" s="1"/>
  <c r="Y34" i="1"/>
  <c r="X34" i="1"/>
  <c r="W34" i="1"/>
  <c r="W33" i="1" s="1"/>
  <c r="V34" i="1"/>
  <c r="V33" i="1" s="1"/>
  <c r="U34" i="1"/>
  <c r="T34" i="1"/>
  <c r="S34" i="1"/>
  <c r="S33" i="1" s="1"/>
  <c r="R34" i="1"/>
  <c r="R33" i="1" s="1"/>
  <c r="Q34" i="1"/>
  <c r="P34" i="1"/>
  <c r="O34" i="1"/>
  <c r="O33" i="1" s="1"/>
  <c r="N34" i="1"/>
  <c r="N33" i="1" s="1"/>
  <c r="M34" i="1"/>
  <c r="L34" i="1"/>
  <c r="K34" i="1"/>
  <c r="K33" i="1" s="1"/>
  <c r="J34" i="1"/>
  <c r="J33" i="1" s="1"/>
  <c r="I34" i="1"/>
  <c r="H34" i="1"/>
  <c r="C34" i="1"/>
  <c r="C33" i="1" s="1"/>
  <c r="G33" i="1" s="1"/>
  <c r="B34" i="1"/>
  <c r="AC33" i="1"/>
  <c r="AB33" i="1"/>
  <c r="Y33" i="1"/>
  <c r="X33" i="1"/>
  <c r="U33" i="1"/>
  <c r="T33" i="1"/>
  <c r="Q33" i="1"/>
  <c r="P33" i="1"/>
  <c r="M33" i="1"/>
  <c r="L33" i="1"/>
  <c r="I33" i="1"/>
  <c r="H33" i="1"/>
  <c r="E32" i="1"/>
  <c r="D32" i="1" s="1"/>
  <c r="C32" i="1"/>
  <c r="G32" i="1" s="1"/>
  <c r="B32" i="1"/>
  <c r="F32" i="1" s="1"/>
  <c r="E31" i="1"/>
  <c r="D31" i="1" s="1"/>
  <c r="C31" i="1"/>
  <c r="G31" i="1" s="1"/>
  <c r="B31" i="1"/>
  <c r="F31" i="1" s="1"/>
  <c r="E30" i="1"/>
  <c r="D30" i="1" s="1"/>
  <c r="C30" i="1"/>
  <c r="G30" i="1" s="1"/>
  <c r="B30" i="1"/>
  <c r="F30" i="1" s="1"/>
  <c r="E29" i="1"/>
  <c r="D29" i="1" s="1"/>
  <c r="C29" i="1"/>
  <c r="G29" i="1" s="1"/>
  <c r="B29" i="1"/>
  <c r="F29" i="1" s="1"/>
  <c r="AE28" i="1"/>
  <c r="AE27" i="1" s="1"/>
  <c r="AD28" i="1"/>
  <c r="AD27" i="1" s="1"/>
  <c r="AC28" i="1"/>
  <c r="AB28" i="1"/>
  <c r="AA28" i="1"/>
  <c r="AA27" i="1" s="1"/>
  <c r="Z28" i="1"/>
  <c r="Z27" i="1" s="1"/>
  <c r="Y28" i="1"/>
  <c r="X28" i="1"/>
  <c r="W28" i="1"/>
  <c r="W27" i="1" s="1"/>
  <c r="V28" i="1"/>
  <c r="V27" i="1" s="1"/>
  <c r="U28" i="1"/>
  <c r="T28" i="1"/>
  <c r="S28" i="1"/>
  <c r="S27" i="1" s="1"/>
  <c r="R28" i="1"/>
  <c r="R27" i="1" s="1"/>
  <c r="Q28" i="1"/>
  <c r="P28" i="1"/>
  <c r="O28" i="1"/>
  <c r="O27" i="1" s="1"/>
  <c r="N28" i="1"/>
  <c r="N27" i="1" s="1"/>
  <c r="M28" i="1"/>
  <c r="L28" i="1"/>
  <c r="K28" i="1"/>
  <c r="K27" i="1" s="1"/>
  <c r="J28" i="1"/>
  <c r="J27" i="1" s="1"/>
  <c r="I28" i="1"/>
  <c r="H28" i="1"/>
  <c r="C28" i="1"/>
  <c r="C27" i="1" s="1"/>
  <c r="G27" i="1" s="1"/>
  <c r="B28" i="1"/>
  <c r="AC27" i="1"/>
  <c r="AB27" i="1"/>
  <c r="Y27" i="1"/>
  <c r="X27" i="1"/>
  <c r="U27" i="1"/>
  <c r="T27" i="1"/>
  <c r="Q27" i="1"/>
  <c r="P27" i="1"/>
  <c r="M27" i="1"/>
  <c r="L27" i="1"/>
  <c r="I27" i="1"/>
  <c r="H27" i="1"/>
  <c r="E26" i="1"/>
  <c r="D26" i="1" s="1"/>
  <c r="C26" i="1"/>
  <c r="G26" i="1" s="1"/>
  <c r="B26" i="1"/>
  <c r="F26" i="1" s="1"/>
  <c r="E25" i="1"/>
  <c r="D25" i="1" s="1"/>
  <c r="D19" i="1" s="1"/>
  <c r="C25" i="1"/>
  <c r="G25" i="1" s="1"/>
  <c r="B25" i="1"/>
  <c r="F25" i="1" s="1"/>
  <c r="E24" i="1"/>
  <c r="D24" i="1" s="1"/>
  <c r="D18" i="1" s="1"/>
  <c r="C24" i="1"/>
  <c r="G24" i="1" s="1"/>
  <c r="B24" i="1"/>
  <c r="F24" i="1" s="1"/>
  <c r="E23" i="1"/>
  <c r="D23" i="1" s="1"/>
  <c r="C23" i="1"/>
  <c r="G23" i="1" s="1"/>
  <c r="B23" i="1"/>
  <c r="F23" i="1" s="1"/>
  <c r="AE22" i="1"/>
  <c r="AE21" i="1" s="1"/>
  <c r="AD22" i="1"/>
  <c r="AD21" i="1" s="1"/>
  <c r="AC22" i="1"/>
  <c r="AB22" i="1"/>
  <c r="AA22" i="1"/>
  <c r="AA21" i="1" s="1"/>
  <c r="Z22" i="1"/>
  <c r="Z21" i="1" s="1"/>
  <c r="Y22" i="1"/>
  <c r="X22" i="1"/>
  <c r="W22" i="1"/>
  <c r="W21" i="1" s="1"/>
  <c r="V22" i="1"/>
  <c r="V21" i="1" s="1"/>
  <c r="U22" i="1"/>
  <c r="T22" i="1"/>
  <c r="S22" i="1"/>
  <c r="S21" i="1" s="1"/>
  <c r="R22" i="1"/>
  <c r="R21" i="1" s="1"/>
  <c r="Q22" i="1"/>
  <c r="P22" i="1"/>
  <c r="O22" i="1"/>
  <c r="O21" i="1" s="1"/>
  <c r="N22" i="1"/>
  <c r="N21" i="1" s="1"/>
  <c r="M22" i="1"/>
  <c r="L22" i="1"/>
  <c r="K22" i="1"/>
  <c r="K21" i="1" s="1"/>
  <c r="J22" i="1"/>
  <c r="J21" i="1" s="1"/>
  <c r="I22" i="1"/>
  <c r="H22" i="1"/>
  <c r="C22" i="1"/>
  <c r="C21" i="1" s="1"/>
  <c r="G21" i="1" s="1"/>
  <c r="B22" i="1"/>
  <c r="AC21" i="1"/>
  <c r="AB21" i="1"/>
  <c r="Y21" i="1"/>
  <c r="X21" i="1"/>
  <c r="U21" i="1"/>
  <c r="T21" i="1"/>
  <c r="Q21" i="1"/>
  <c r="P21" i="1"/>
  <c r="M21" i="1"/>
  <c r="L21" i="1"/>
  <c r="I21" i="1"/>
  <c r="H21" i="1"/>
  <c r="AE20" i="1"/>
  <c r="AE73" i="1" s="1"/>
  <c r="AD20" i="1"/>
  <c r="AD73" i="1" s="1"/>
  <c r="AC20" i="1"/>
  <c r="AB20" i="1"/>
  <c r="AB73" i="1" s="1"/>
  <c r="AA20" i="1"/>
  <c r="AA73" i="1" s="1"/>
  <c r="Z20" i="1"/>
  <c r="Z73" i="1" s="1"/>
  <c r="Y20" i="1"/>
  <c r="Y73" i="1" s="1"/>
  <c r="X20" i="1"/>
  <c r="X73" i="1" s="1"/>
  <c r="W20" i="1"/>
  <c r="W73" i="1" s="1"/>
  <c r="V20" i="1"/>
  <c r="V73" i="1" s="1"/>
  <c r="U20" i="1"/>
  <c r="U73" i="1" s="1"/>
  <c r="T20" i="1"/>
  <c r="T73" i="1" s="1"/>
  <c r="S20" i="1"/>
  <c r="S73" i="1" s="1"/>
  <c r="R20" i="1"/>
  <c r="R73" i="1" s="1"/>
  <c r="Q20" i="1"/>
  <c r="Q73" i="1" s="1"/>
  <c r="P20" i="1"/>
  <c r="P73" i="1" s="1"/>
  <c r="O20" i="1"/>
  <c r="O73" i="1" s="1"/>
  <c r="N20" i="1"/>
  <c r="N73" i="1" s="1"/>
  <c r="M20" i="1"/>
  <c r="L20" i="1"/>
  <c r="L73" i="1" s="1"/>
  <c r="K20" i="1"/>
  <c r="K73" i="1" s="1"/>
  <c r="J20" i="1"/>
  <c r="J73" i="1" s="1"/>
  <c r="I20" i="1"/>
  <c r="I73" i="1" s="1"/>
  <c r="AI73" i="1" s="1"/>
  <c r="H20" i="1"/>
  <c r="H73" i="1" s="1"/>
  <c r="E20" i="1"/>
  <c r="C20" i="1"/>
  <c r="G20" i="1" s="1"/>
  <c r="B20" i="1"/>
  <c r="F20" i="1" s="1"/>
  <c r="AE19" i="1"/>
  <c r="AE72" i="1" s="1"/>
  <c r="AD19" i="1"/>
  <c r="AD72" i="1" s="1"/>
  <c r="AC19" i="1"/>
  <c r="AC72" i="1" s="1"/>
  <c r="AB19" i="1"/>
  <c r="AB72" i="1" s="1"/>
  <c r="AA19" i="1"/>
  <c r="AA72" i="1" s="1"/>
  <c r="Z19" i="1"/>
  <c r="Z72" i="1" s="1"/>
  <c r="Y19" i="1"/>
  <c r="Y72" i="1" s="1"/>
  <c r="X19" i="1"/>
  <c r="X72" i="1" s="1"/>
  <c r="W19" i="1"/>
  <c r="W72" i="1" s="1"/>
  <c r="V19" i="1"/>
  <c r="V72" i="1" s="1"/>
  <c r="U19" i="1"/>
  <c r="U72" i="1" s="1"/>
  <c r="T19" i="1"/>
  <c r="T72" i="1" s="1"/>
  <c r="S19" i="1"/>
  <c r="S72" i="1" s="1"/>
  <c r="R19" i="1"/>
  <c r="R72" i="1" s="1"/>
  <c r="Q19" i="1"/>
  <c r="Q72" i="1" s="1"/>
  <c r="P19" i="1"/>
  <c r="P72" i="1" s="1"/>
  <c r="O19" i="1"/>
  <c r="O72" i="1" s="1"/>
  <c r="N19" i="1"/>
  <c r="N72" i="1" s="1"/>
  <c r="M19" i="1"/>
  <c r="M72" i="1" s="1"/>
  <c r="L19" i="1"/>
  <c r="L72" i="1" s="1"/>
  <c r="K19" i="1"/>
  <c r="K72" i="1" s="1"/>
  <c r="J19" i="1"/>
  <c r="J72" i="1" s="1"/>
  <c r="I19" i="1"/>
  <c r="I72" i="1" s="1"/>
  <c r="AI72" i="1" s="1"/>
  <c r="H19" i="1"/>
  <c r="H72" i="1" s="1"/>
  <c r="E19" i="1"/>
  <c r="C19" i="1"/>
  <c r="G19" i="1" s="1"/>
  <c r="B19" i="1"/>
  <c r="F19" i="1" s="1"/>
  <c r="AE18" i="1"/>
  <c r="AE71" i="1" s="1"/>
  <c r="AD18" i="1"/>
  <c r="AD71" i="1" s="1"/>
  <c r="AC18" i="1"/>
  <c r="AC71" i="1" s="1"/>
  <c r="AB18" i="1"/>
  <c r="AB71" i="1" s="1"/>
  <c r="AA18" i="1"/>
  <c r="AA71" i="1" s="1"/>
  <c r="Z18" i="1"/>
  <c r="Z71" i="1" s="1"/>
  <c r="Y18" i="1"/>
  <c r="Y71" i="1" s="1"/>
  <c r="X18" i="1"/>
  <c r="X71" i="1" s="1"/>
  <c r="W18" i="1"/>
  <c r="W71" i="1" s="1"/>
  <c r="V18" i="1"/>
  <c r="V71" i="1" s="1"/>
  <c r="U18" i="1"/>
  <c r="U71" i="1" s="1"/>
  <c r="T18" i="1"/>
  <c r="T71" i="1" s="1"/>
  <c r="S18" i="1"/>
  <c r="S71" i="1" s="1"/>
  <c r="R18" i="1"/>
  <c r="R71" i="1" s="1"/>
  <c r="Q18" i="1"/>
  <c r="Q71" i="1" s="1"/>
  <c r="P18" i="1"/>
  <c r="P71" i="1" s="1"/>
  <c r="O18" i="1"/>
  <c r="O71" i="1" s="1"/>
  <c r="N18" i="1"/>
  <c r="N71" i="1" s="1"/>
  <c r="M18" i="1"/>
  <c r="M71" i="1" s="1"/>
  <c r="L18" i="1"/>
  <c r="L71" i="1" s="1"/>
  <c r="K18" i="1"/>
  <c r="K71" i="1" s="1"/>
  <c r="J18" i="1"/>
  <c r="J71" i="1" s="1"/>
  <c r="I18" i="1"/>
  <c r="I71" i="1" s="1"/>
  <c r="H18" i="1"/>
  <c r="H71" i="1" s="1"/>
  <c r="E18" i="1"/>
  <c r="C18" i="1"/>
  <c r="G18" i="1" s="1"/>
  <c r="B18" i="1"/>
  <c r="F18" i="1" s="1"/>
  <c r="AE17" i="1"/>
  <c r="AE70" i="1" s="1"/>
  <c r="AD17" i="1"/>
  <c r="AD70" i="1" s="1"/>
  <c r="AC17" i="1"/>
  <c r="AC70" i="1" s="1"/>
  <c r="AB17" i="1"/>
  <c r="AB70" i="1" s="1"/>
  <c r="AA17" i="1"/>
  <c r="AA70" i="1" s="1"/>
  <c r="Z17" i="1"/>
  <c r="Z70" i="1" s="1"/>
  <c r="Y17" i="1"/>
  <c r="Y70" i="1" s="1"/>
  <c r="X17" i="1"/>
  <c r="X70" i="1" s="1"/>
  <c r="W17" i="1"/>
  <c r="W70" i="1" s="1"/>
  <c r="V17" i="1"/>
  <c r="V70" i="1" s="1"/>
  <c r="U17" i="1"/>
  <c r="U70" i="1" s="1"/>
  <c r="T17" i="1"/>
  <c r="T70" i="1" s="1"/>
  <c r="S17" i="1"/>
  <c r="S70" i="1" s="1"/>
  <c r="R17" i="1"/>
  <c r="R70" i="1" s="1"/>
  <c r="Q17" i="1"/>
  <c r="Q70" i="1" s="1"/>
  <c r="P17" i="1"/>
  <c r="O17" i="1"/>
  <c r="O70" i="1" s="1"/>
  <c r="N17" i="1"/>
  <c r="N70" i="1" s="1"/>
  <c r="M17" i="1"/>
  <c r="M70" i="1" s="1"/>
  <c r="L17" i="1"/>
  <c r="L70" i="1" s="1"/>
  <c r="K17" i="1"/>
  <c r="K70" i="1" s="1"/>
  <c r="J17" i="1"/>
  <c r="J70" i="1" s="1"/>
  <c r="I17" i="1"/>
  <c r="I70" i="1" s="1"/>
  <c r="AI70" i="1" s="1"/>
  <c r="H17" i="1"/>
  <c r="H70" i="1" s="1"/>
  <c r="E17" i="1"/>
  <c r="C17" i="1"/>
  <c r="G17" i="1" s="1"/>
  <c r="B17" i="1"/>
  <c r="F17" i="1" s="1"/>
  <c r="AE16" i="1"/>
  <c r="AE15" i="1" s="1"/>
  <c r="AD16" i="1"/>
  <c r="AC16" i="1"/>
  <c r="AB16" i="1"/>
  <c r="AB15" i="1" s="1"/>
  <c r="AA16" i="1"/>
  <c r="AA15" i="1" s="1"/>
  <c r="Z16" i="1"/>
  <c r="Y16" i="1"/>
  <c r="X16" i="1"/>
  <c r="X15" i="1" s="1"/>
  <c r="W16" i="1"/>
  <c r="W15" i="1" s="1"/>
  <c r="V16" i="1"/>
  <c r="U16" i="1"/>
  <c r="T16" i="1"/>
  <c r="T15" i="1" s="1"/>
  <c r="S16" i="1"/>
  <c r="S15" i="1" s="1"/>
  <c r="R16" i="1"/>
  <c r="Q16" i="1"/>
  <c r="P16" i="1"/>
  <c r="P15" i="1" s="1"/>
  <c r="O16" i="1"/>
  <c r="O15" i="1" s="1"/>
  <c r="N16" i="1"/>
  <c r="M16" i="1"/>
  <c r="L16" i="1"/>
  <c r="L15" i="1" s="1"/>
  <c r="K16" i="1"/>
  <c r="K15" i="1" s="1"/>
  <c r="J16" i="1"/>
  <c r="I16" i="1"/>
  <c r="H16" i="1"/>
  <c r="H15" i="1" s="1"/>
  <c r="C16" i="1"/>
  <c r="C15" i="1" s="1"/>
  <c r="G15" i="1" s="1"/>
  <c r="B16" i="1"/>
  <c r="AD15" i="1"/>
  <c r="AC15" i="1"/>
  <c r="Z15" i="1"/>
  <c r="Y15" i="1"/>
  <c r="V15" i="1"/>
  <c r="U15" i="1"/>
  <c r="R15" i="1"/>
  <c r="Q15" i="1"/>
  <c r="N15" i="1"/>
  <c r="M15" i="1"/>
  <c r="J15" i="1"/>
  <c r="I15" i="1"/>
  <c r="B15" i="1"/>
  <c r="E14" i="1"/>
  <c r="E73" i="1" s="1"/>
  <c r="D14" i="1"/>
  <c r="C14" i="1"/>
  <c r="C73" i="1" s="1"/>
  <c r="G73" i="1" s="1"/>
  <c r="B14" i="1"/>
  <c r="B73" i="1" s="1"/>
  <c r="F73" i="1" s="1"/>
  <c r="E13" i="1"/>
  <c r="E72" i="1" s="1"/>
  <c r="C13" i="1"/>
  <c r="C72" i="1" s="1"/>
  <c r="G72" i="1" s="1"/>
  <c r="B13" i="1"/>
  <c r="B72" i="1" s="1"/>
  <c r="F72" i="1" s="1"/>
  <c r="E12" i="1"/>
  <c r="E71" i="1" s="1"/>
  <c r="D12" i="1"/>
  <c r="C12" i="1"/>
  <c r="C71" i="1" s="1"/>
  <c r="G71" i="1" s="1"/>
  <c r="B12" i="1"/>
  <c r="B71" i="1" s="1"/>
  <c r="F71" i="1" s="1"/>
  <c r="E11" i="1"/>
  <c r="E70" i="1" s="1"/>
  <c r="C11" i="1"/>
  <c r="C70" i="1" s="1"/>
  <c r="G70" i="1" s="1"/>
  <c r="B11" i="1"/>
  <c r="AE10" i="1"/>
  <c r="AE69" i="1" s="1"/>
  <c r="AD10" i="1"/>
  <c r="AD69" i="1" s="1"/>
  <c r="AC10" i="1"/>
  <c r="AC69" i="1" s="1"/>
  <c r="AB10" i="1"/>
  <c r="AB69" i="1" s="1"/>
  <c r="AA10" i="1"/>
  <c r="AA69" i="1" s="1"/>
  <c r="Z10" i="1"/>
  <c r="Z69" i="1" s="1"/>
  <c r="Y10" i="1"/>
  <c r="Y69" i="1" s="1"/>
  <c r="X10" i="1"/>
  <c r="X69" i="1" s="1"/>
  <c r="W10" i="1"/>
  <c r="W69" i="1" s="1"/>
  <c r="V10" i="1"/>
  <c r="V69" i="1" s="1"/>
  <c r="U10" i="1"/>
  <c r="U69" i="1" s="1"/>
  <c r="T10" i="1"/>
  <c r="T69" i="1" s="1"/>
  <c r="S10" i="1"/>
  <c r="S69" i="1" s="1"/>
  <c r="R10" i="1"/>
  <c r="R69" i="1" s="1"/>
  <c r="Q10" i="1"/>
  <c r="P10" i="1"/>
  <c r="P69" i="1" s="1"/>
  <c r="O10" i="1"/>
  <c r="O69" i="1" s="1"/>
  <c r="N10" i="1"/>
  <c r="N69" i="1" s="1"/>
  <c r="M10" i="1"/>
  <c r="M69" i="1" s="1"/>
  <c r="L10" i="1"/>
  <c r="L69" i="1" s="1"/>
  <c r="K10" i="1"/>
  <c r="K69" i="1" s="1"/>
  <c r="J10" i="1"/>
  <c r="J69" i="1" s="1"/>
  <c r="I10" i="1"/>
  <c r="I69" i="1" s="1"/>
  <c r="AI69" i="1" s="1"/>
  <c r="H10" i="1"/>
  <c r="H69" i="1" s="1"/>
  <c r="AG69" i="1" s="1"/>
  <c r="C10" i="1"/>
  <c r="AB9" i="1"/>
  <c r="AB75" i="1" s="1"/>
  <c r="Z9" i="1"/>
  <c r="Z75" i="1" s="1"/>
  <c r="T9" i="1"/>
  <c r="T75" i="1" s="1"/>
  <c r="R9" i="1"/>
  <c r="R75" i="1" s="1"/>
  <c r="L9" i="1"/>
  <c r="L75" i="1" s="1"/>
  <c r="K9" i="1"/>
  <c r="K75" i="1" s="1"/>
  <c r="J9" i="1"/>
  <c r="J75" i="1" s="1"/>
  <c r="I9" i="1"/>
  <c r="I75" i="1" s="1"/>
  <c r="H9" i="1"/>
  <c r="H75" i="1" s="1"/>
  <c r="C9" i="1"/>
  <c r="AH70" i="1" l="1"/>
  <c r="AG70" i="1"/>
  <c r="D17" i="1"/>
  <c r="D22" i="1"/>
  <c r="D34" i="1"/>
  <c r="D33" i="1" s="1"/>
  <c r="D20" i="1"/>
  <c r="D73" i="1" s="1"/>
  <c r="D28" i="1"/>
  <c r="D27" i="1" s="1"/>
  <c r="B70" i="1"/>
  <c r="F70" i="1" s="1"/>
  <c r="F11" i="1"/>
  <c r="D71" i="1"/>
  <c r="F13" i="1"/>
  <c r="AG73" i="1"/>
  <c r="G12" i="1"/>
  <c r="G14" i="1"/>
  <c r="G16" i="1"/>
  <c r="G22" i="1"/>
  <c r="G28" i="1"/>
  <c r="G34" i="1"/>
  <c r="G57" i="1"/>
  <c r="D59" i="1"/>
  <c r="D58" i="1" s="1"/>
  <c r="D57" i="1" s="1"/>
  <c r="E58" i="1"/>
  <c r="E57" i="1" s="1"/>
  <c r="F64" i="1"/>
  <c r="AH69" i="1"/>
  <c r="B21" i="1"/>
  <c r="B27" i="1"/>
  <c r="B33" i="1"/>
  <c r="B39" i="1"/>
  <c r="G58" i="1"/>
  <c r="G63" i="1"/>
  <c r="D65" i="1"/>
  <c r="D64" i="1" s="1"/>
  <c r="D63" i="1" s="1"/>
  <c r="E64" i="1"/>
  <c r="E63" i="1" s="1"/>
  <c r="F63" i="1" s="1"/>
  <c r="AH73" i="1"/>
  <c r="AH75" i="1"/>
  <c r="AH71" i="1"/>
  <c r="AG71" i="1"/>
  <c r="AI75" i="1"/>
  <c r="N9" i="1"/>
  <c r="N75" i="1" s="1"/>
  <c r="V9" i="1"/>
  <c r="V75" i="1" s="1"/>
  <c r="AD9" i="1"/>
  <c r="AD75" i="1" s="1"/>
  <c r="E10" i="1"/>
  <c r="G11" i="1"/>
  <c r="G13" i="1"/>
  <c r="AI71" i="1"/>
  <c r="E22" i="1"/>
  <c r="F22" i="1" s="1"/>
  <c r="E28" i="1"/>
  <c r="E27" i="1" s="1"/>
  <c r="E34" i="1"/>
  <c r="E33" i="1" s="1"/>
  <c r="C46" i="1"/>
  <c r="D47" i="1"/>
  <c r="E46" i="1"/>
  <c r="F51" i="1"/>
  <c r="F52" i="1"/>
  <c r="G64" i="1"/>
  <c r="P9" i="1"/>
  <c r="P75" i="1" s="1"/>
  <c r="AG75" i="1" s="1"/>
  <c r="X9" i="1"/>
  <c r="X75" i="1" s="1"/>
  <c r="B10" i="1"/>
  <c r="D11" i="1"/>
  <c r="F12" i="1"/>
  <c r="D13" i="1"/>
  <c r="D72" i="1" s="1"/>
  <c r="F14" i="1"/>
  <c r="AH72" i="1"/>
  <c r="AG72" i="1"/>
  <c r="C52" i="1"/>
  <c r="D53" i="1"/>
  <c r="D52" i="1" s="1"/>
  <c r="D51" i="1" s="1"/>
  <c r="E52" i="1"/>
  <c r="E51" i="1" s="1"/>
  <c r="F57" i="1"/>
  <c r="F58" i="1"/>
  <c r="F33" i="1" l="1"/>
  <c r="E45" i="1"/>
  <c r="F45" i="1" s="1"/>
  <c r="E40" i="1"/>
  <c r="F46" i="1"/>
  <c r="F27" i="1"/>
  <c r="C51" i="1"/>
  <c r="G51" i="1" s="1"/>
  <c r="G52" i="1"/>
  <c r="D10" i="1"/>
  <c r="D46" i="1"/>
  <c r="D41" i="1"/>
  <c r="D70" i="1" s="1"/>
  <c r="E16" i="1"/>
  <c r="E69" i="1" s="1"/>
  <c r="E21" i="1"/>
  <c r="E9" i="1"/>
  <c r="F21" i="1"/>
  <c r="F28" i="1"/>
  <c r="F34" i="1"/>
  <c r="B69" i="1"/>
  <c r="F10" i="1"/>
  <c r="B9" i="1"/>
  <c r="G46" i="1"/>
  <c r="C45" i="1"/>
  <c r="C40" i="1"/>
  <c r="G10" i="1"/>
  <c r="D21" i="1"/>
  <c r="D16" i="1"/>
  <c r="D15" i="1" s="1"/>
  <c r="C39" i="1" l="1"/>
  <c r="G40" i="1"/>
  <c r="C69" i="1"/>
  <c r="G69" i="1" s="1"/>
  <c r="G45" i="1"/>
  <c r="C75" i="1"/>
  <c r="F69" i="1"/>
  <c r="E39" i="1"/>
  <c r="F39" i="1" s="1"/>
  <c r="F40" i="1"/>
  <c r="D9" i="1"/>
  <c r="D75" i="1" s="1"/>
  <c r="E75" i="1"/>
  <c r="G9" i="1"/>
  <c r="D45" i="1"/>
  <c r="D40" i="1"/>
  <c r="D39" i="1" s="1"/>
  <c r="E15" i="1"/>
  <c r="F15" i="1" s="1"/>
  <c r="F16" i="1"/>
  <c r="B75" i="1"/>
  <c r="F9" i="1"/>
  <c r="D69" i="1" l="1"/>
  <c r="G39" i="1"/>
</calcChain>
</file>

<file path=xl/sharedStrings.xml><?xml version="1.0" encoding="utf-8"?>
<sst xmlns="http://schemas.openxmlformats.org/spreadsheetml/2006/main" count="125" uniqueCount="54">
  <si>
    <t>Приложение</t>
  </si>
  <si>
    <r>
      <t xml:space="preserve">Отчет о ходе реализации муниципальной программы </t>
    </r>
    <r>
      <rPr>
        <b/>
        <sz val="18"/>
        <rFont val="Times New Roman"/>
        <family val="1"/>
        <charset val="204"/>
      </rPr>
      <t>«Управление муниципальным имуществом города Когалыма»</t>
    </r>
    <r>
      <rPr>
        <sz val="18"/>
        <rFont val="Times New Roman"/>
        <family val="1"/>
        <charset val="204"/>
      </rPr>
      <t xml:space="preserve"> на 01.03.2018 г.</t>
    </r>
  </si>
  <si>
    <t>тыс. рублей</t>
  </si>
  <si>
    <t>Основные мероприятия программы</t>
  </si>
  <si>
    <t>План на 2018 год</t>
  </si>
  <si>
    <t>План на 01.03.2018</t>
  </si>
  <si>
    <t>Профинансировано на 01.03.2018</t>
  </si>
  <si>
    <t>Кассовый расход на  01.03.2018</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</si>
  <si>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</si>
  <si>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</si>
  <si>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</si>
  <si>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</si>
  <si>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</si>
  <si>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</si>
  <si>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</si>
  <si>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</si>
  <si>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</si>
  <si>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</si>
  <si>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</si>
  <si>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</si>
  <si>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</si>
  <si>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</si>
  <si>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</si>
  <si>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</si>
  <si>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</si>
  <si>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</si>
  <si>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1. Организация обеспечения формирования состава и структуры муниципального имущества, предназначенного для решения вопросов местного значения (показатель 2 муниципальной программы)</t>
  </si>
  <si>
    <t>Отклонение от плана составляет 497,69 тыс. рублей в том числе:
1) 87,00 тыс.рублей - в связи с фактическим выполнением работ по постановке земельных участков на государственный кадастровый учет в феврале м-це, оплата будет произведена в марте 2018 года;
2) 7,38 тыс. рублей- в связи с фактическими расходами на оказание  услуг ООО "ЕРИЦ" по приему платежей за наём жилых помещений, находящихся в муниципальной собственности, согласно выставленным счетам;
3) 38,77 тыс. рублей -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
4) 364,54 тыс. рублей, из них:
- 133,67 тыс. рублей - в связи с фактическими расходами на электроснабжение, водоснабжение, охрану объектов переданных в безвозмездное временное пользование религиозным организациям, расположенных по адресам: ул.Югорская, 3 (храм), ул.Янтарная, 10 (мечеть);
- 10,60 тыс. рублей - в связи с фактическими расходами на содержание мун.жилищного фонда г.Когалыма;
- 220,27 тыс. рублей - в связи с фактическими расходами на содержание прочих объектов муниципальной собственности г.Когалыма</t>
  </si>
  <si>
    <t>Всего</t>
  </si>
  <si>
    <t>бюджет автономного округа</t>
  </si>
  <si>
    <t>бюджет города Когалыма</t>
  </si>
  <si>
    <t>федеральный бюджет</t>
  </si>
  <si>
    <t>привлеченные средства</t>
  </si>
  <si>
    <t>4. Реконструкция и ремонт, в том числе капитальный, объектов муниципальной собственности города Когалыма</t>
  </si>
  <si>
    <t>4.1. Ремонт, в том числе капитальный жилых и нежилых помещений (для перевода в жилищный фонд), находящихся в муниципальной собственности</t>
  </si>
  <si>
    <t>Размещен электронный аукцион на выполнение работ по текущему ремонту нежилого помещения в жилом доме, расположенного по адресу: город Когалым, ул. Молодежная д. 2 кв. 1 (для перевода в жилой фонд), проведение состоится 12.03.2018.</t>
  </si>
  <si>
    <t>4.2. Ремонт нежилого помещения №4, расположенного по адресу: г.Когалым, ул.Молодежная, д.10</t>
  </si>
  <si>
    <t>Средства выделены решением Думы города Когалыма №175-ГД от 21.02.2018.
Ведется включение объекта в план закупок, план-график закупок</t>
  </si>
  <si>
    <t>4.3. Ремонт системы приточно-вытяжной вентиляции в части №1 строения "Административно-производственное здание", расположенного по адресу: город Когалым, улица Мира, 15</t>
  </si>
  <si>
    <t xml:space="preserve">Средства выделены решением Думы города Когалыма №175-ГД от 21.02.2018 на  ремонт системы приточно-вытяжной вентиляции в части №1 строения "Административно-производственное здание", расположенного по адресу: город Когалым, улица Мира, 15
</t>
  </si>
  <si>
    <t>5. Организационно-техническое и финансовое обеспечение органов местного самоуправления Администрации города Когалыма</t>
  </si>
  <si>
    <t>5.1. Расходы на обеспечение функций комитета по управлению муниципальным имуществом Администрации города Когалыма</t>
  </si>
  <si>
    <t>Экономия сложилась в связи с наличием: вакансий; специалистов имеющих небольшой стаж; листов временной нетрудоспособности</t>
  </si>
  <si>
    <t>5.2. Расходы на обеспечение автотранспортом органов местного самоуправления Администрации города Когалыма</t>
  </si>
  <si>
    <t xml:space="preserve">Отклонение от плана составляет 2 206,24 тыс.руб. в том числе:
1. 1 377,34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плановые ассигнования разбиваются пропорционально ФЗП+10% мат.помощь  
2. 48,98 - неисполнение субсидии возникло по статье прочие выплаты в связи  оплатой по фактически предоставленным документам сотрудниками по использованию льготного отпуска
3. 390,43 тыс.руб -неисполнение субсидии по статье начисления на оплату труда возникло в связи с оплатой страховых взносов в марте 2018.
4. 28,16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50,57 тыс. руб. -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46,94 тыс. руб. - неисполнение субсидии по статье оплата услуг по содержанию имущества возникло в связи  с тем, что: 1.Оплата  счетов за вывоз ТБО, в месяце производится в месяце следующем за отчетным, оплатой.2. Оплата за оказание услуг по мойке автомобилей будет произведена по факту оказания услуг.3. В связи с оплатой за обслуживание тахографов и автографов по факту оказанных услуг.4 Оплата на проведение тех.осмотра и диагностики транспорта будет произведена по факту оказания услуг.
7. 53,03 тыс. руб. – неисполнение субсидии по статье прочие работы, услуги  возникло в связи с:  1. Оплатой счетов по действующим договорам на обслуживание программных продуктов в месяце следующим за отчетным. 2. оказание услуг  по страхованию ОСАГО, оплата будет произведена по факту оказанных услуг, на основании выставленных документов. 
8. 210,78 тыс. руб. – неисполнение субсидии по статье приобретение мат. запасов в связи : 1. с оплатой по факту поставки  молока, согласно поданных заявок. 2. экономия на приобретение ГСМ, оплата будет произведена по факту оказанных услуг согласно выставленных счетов. 3. Экономия по заключенным договорам на поставку спец. жидкостей. 4. экономия на поставку запасных частей, так как оплата будет произведена по факту оказанных услуг, на основании выставленных документов.
</t>
  </si>
  <si>
    <t>5.3. Организационно-техническое обеспечение органов местного самоуправления Администрации города Когалыма</t>
  </si>
  <si>
    <t>Остаток плана на 01.03.2018г. составляет 1 675,41 тыс.руб., в том числе:                                                                                                                                                                              
1) 984,06 тыс. руб. - в связи с выплатой премии по итогам работы за 2017 год за фактически отработанное время;
2) 69,69 тыс. руб. - в связи с фактическими расходами на командировочные расходы, проезд в отпуск и обратно;
3) 218,49 тыс.руб. - в связи с фактическими расходами на услуги связи;     
4) 70,71 тыс. руб. - в связи с фактическими расходами на оплату коммунальных услуг согласно показаниям приборов учета;
5) 224,42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ТО и ТР лифтового оборудования; технической эксплуатации внутренних   электросетей и электрооборудования;  ТО и ТР средств пожарной безопасности зданий и водных диспенсеров; 
6) 43,30 тыс. руб. - в связи с изменением формы проведения торгов (приобретение лицензии анти-спам для почтового сервера);                                                                                                                                                                                                                                                                                                                                      
7) 36,33 тыс. руб. - экономия по торгам (оказание услуг по обслуживанию ПП (SAUMI, АИС "Архивный фонд", АИС "Учет и распределение жилья");
8) 28,41  руб. - в связи с фактическими расходами на питьевую воду, стаканы</t>
  </si>
  <si>
    <t xml:space="preserve">5.4. Расходы на обеспечение хозяйственной деятельности муниципального казённого учреждения «Обеспечение эксплуатационно-хозяйственной деятельности» </t>
  </si>
  <si>
    <t>Экономия сложилась в связи с наличием вакантных ставок</t>
  </si>
  <si>
    <t>Итого по программе, в том числе</t>
  </si>
  <si>
    <t>Председатель комитета                                                              А.В.Ковальчук</t>
  </si>
  <si>
    <t>Заместитель начальника ОФЭОиК                                            О.Ю.Тарасова</t>
  </si>
  <si>
    <t>Исполнитель:</t>
  </si>
  <si>
    <t>Ильин Андрей Александрович, 93-806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</si>
</sst>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 ;[Red]\-#,##0.0\ "/>
    <numFmt numFmtId="165" formatCode="#,##0_ ;[Red]\-#,##0\ "/>
    <numFmt numFmtId="166" formatCode="#,##0.00_ ;[Red]\-#,##0.00\ "/>
    <numFmt numFmtId="167" formatCode="#,##0.00;[Red]\-#,##0.00;0.00"/>
  </numFmts>
  <fonts count="22" x14ac:knownFonts="1">
    <font>
      <sz val="10"/>
      <name val="Arial"/>
    </font>
    <font>
      <sz val="12"/>
      <name val="Times New Roman"/>
      <family val="1"/>
      <charset val="204"/>
    </font>
    <font>
      <sz val="16"/>
      <name val="Times New Roman"/>
      <family val="1"/>
      <charset val="204"/>
    </font>
    <font>
      <sz val="20"/>
      <name val="Times New Roman"/>
      <family val="1"/>
      <charset val="204"/>
    </font>
    <font>
      <sz val="13"/>
      <name val="Times New Roman"/>
      <family val="1"/>
      <charset val="204"/>
    </font>
    <font>
      <sz val="18"/>
      <name val="Times New Roman"/>
      <family val="1"/>
      <charset val="204"/>
    </font>
    <font>
      <b/>
      <sz val="18"/>
      <name val="Times New Roman"/>
      <family val="1"/>
      <charset val="204"/>
    </font>
    <font>
      <b/>
      <sz val="16"/>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1"/>
      <name val="Times New Roman"/>
      <family val="1"/>
      <charset val="204"/>
    </font>
    <font>
      <sz val="10.5"/>
      <name val="Times New Roman"/>
      <family val="1"/>
      <charset val="204"/>
    </font>
    <font>
      <sz val="14"/>
      <color rgb="FFFF0000"/>
      <name val="Times New Roman"/>
      <family val="1"/>
      <charset val="204"/>
    </font>
    <font>
      <b/>
      <sz val="14"/>
      <color rgb="FF0070C0"/>
      <name val="Times New Roman"/>
      <family val="1"/>
      <charset val="204"/>
    </font>
    <font>
      <b/>
      <sz val="14"/>
      <color rgb="FFFF0000"/>
      <name val="Times New Roman"/>
      <family val="1"/>
      <charset val="204"/>
    </font>
    <font>
      <sz val="10"/>
      <name val="Arial"/>
      <family val="2"/>
      <charset val="204"/>
    </font>
    <font>
      <b/>
      <sz val="12"/>
      <color rgb="FFFF0000"/>
      <name val="Arial"/>
      <family val="2"/>
      <charset val="204"/>
    </font>
    <font>
      <b/>
      <sz val="12"/>
      <color rgb="FF0070C0"/>
      <name val="Arial"/>
      <family val="2"/>
      <charset val="204"/>
    </font>
    <font>
      <sz val="12"/>
      <color rgb="FFFF0000"/>
      <name val="Times New Roman"/>
      <family val="1"/>
      <charset val="204"/>
    </font>
    <font>
      <b/>
      <sz val="12"/>
      <color rgb="FFFF0000"/>
      <name val="Times New Roman"/>
      <family val="1"/>
      <charset val="204"/>
    </font>
    <font>
      <b/>
      <sz val="12"/>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16" fillId="0" borderId="0"/>
  </cellStyleXfs>
  <cellXfs count="99">
    <xf numFmtId="0" fontId="0" fillId="0" borderId="0" xfId="0"/>
    <xf numFmtId="0" fontId="1" fillId="0" borderId="0" xfId="0" applyFont="1" applyFill="1" applyAlignment="1">
      <alignment horizontal="justify" vertical="center" wrapText="1"/>
    </xf>
    <xf numFmtId="0" fontId="1" fillId="0" borderId="0" xfId="0" applyFont="1" applyFill="1" applyAlignment="1">
      <alignment vertical="center" wrapText="1"/>
    </xf>
    <xf numFmtId="164" fontId="1" fillId="0" borderId="0" xfId="0" applyNumberFormat="1" applyFont="1" applyFill="1" applyAlignment="1">
      <alignment vertical="center" wrapText="1"/>
    </xf>
    <xf numFmtId="164" fontId="2" fillId="0" borderId="0" xfId="0" applyNumberFormat="1" applyFont="1" applyFill="1" applyAlignment="1">
      <alignment vertical="center" wrapText="1"/>
    </xf>
    <xf numFmtId="164" fontId="2" fillId="0" borderId="0" xfId="0" applyNumberFormat="1" applyFont="1" applyFill="1" applyAlignment="1">
      <alignment horizontal="right" vertical="center" wrapText="1"/>
    </xf>
    <xf numFmtId="0" fontId="3" fillId="0" borderId="0" xfId="0" applyFont="1" applyFill="1" applyAlignment="1">
      <alignment horizontal="justify" vertical="center" wrapText="1"/>
    </xf>
    <xf numFmtId="164" fontId="4" fillId="0" borderId="0" xfId="0" applyNumberFormat="1" applyFont="1" applyFill="1" applyAlignment="1">
      <alignment horizontal="left" vertical="center" wrapText="1"/>
    </xf>
    <xf numFmtId="164" fontId="4" fillId="0" borderId="0" xfId="0" applyNumberFormat="1"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164" fontId="7" fillId="0" borderId="1"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164" fontId="2" fillId="0" borderId="1" xfId="0" applyNumberFormat="1" applyFont="1" applyFill="1" applyBorder="1" applyAlignment="1">
      <alignment vertical="center" wrapText="1"/>
    </xf>
    <xf numFmtId="164" fontId="2" fillId="0" borderId="1" xfId="0" applyNumberFormat="1" applyFont="1" applyFill="1" applyBorder="1" applyAlignment="1">
      <alignment horizontal="right" vertical="center" wrapText="1"/>
    </xf>
    <xf numFmtId="164" fontId="2" fillId="0" borderId="1"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164" fontId="8" fillId="0" borderId="5"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164" fontId="8" fillId="0" borderId="6" xfId="0" applyNumberFormat="1" applyFont="1" applyFill="1" applyBorder="1" applyAlignment="1">
      <alignment horizontal="center" vertical="center" wrapText="1"/>
    </xf>
    <xf numFmtId="0" fontId="0" fillId="0" borderId="6" xfId="0" applyBorder="1" applyAlignment="1">
      <alignment horizontal="center" vertical="center" wrapText="1"/>
    </xf>
    <xf numFmtId="164" fontId="8" fillId="0" borderId="2" xfId="0"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4" fontId="9" fillId="2" borderId="2"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165" fontId="9" fillId="0" borderId="2" xfId="0" applyNumberFormat="1" applyFont="1" applyFill="1" applyBorder="1" applyAlignment="1">
      <alignment horizontal="center" vertical="center" wrapText="1"/>
    </xf>
    <xf numFmtId="165" fontId="1" fillId="0" borderId="0" xfId="0" applyNumberFormat="1" applyFont="1" applyFill="1" applyAlignment="1">
      <alignment vertical="center" wrapText="1"/>
    </xf>
    <xf numFmtId="49" fontId="8" fillId="0" borderId="2" xfId="0" applyNumberFormat="1" applyFont="1" applyFill="1" applyBorder="1" applyAlignment="1" applyProtection="1">
      <alignment vertical="center"/>
      <protection locked="0"/>
    </xf>
    <xf numFmtId="2" fontId="8" fillId="0" borderId="2" xfId="0" applyNumberFormat="1" applyFont="1" applyFill="1" applyBorder="1" applyAlignment="1" applyProtection="1">
      <alignment vertical="center"/>
      <protection locked="0"/>
    </xf>
    <xf numFmtId="49" fontId="8" fillId="0" borderId="2" xfId="0" applyNumberFormat="1" applyFont="1" applyFill="1" applyBorder="1" applyAlignment="1" applyProtection="1">
      <alignment horizontal="left" vertical="center"/>
      <protection locked="0"/>
    </xf>
    <xf numFmtId="0" fontId="1" fillId="0" borderId="0" xfId="0" applyFont="1" applyFill="1" applyBorder="1" applyAlignment="1">
      <alignment vertical="center" wrapText="1"/>
    </xf>
    <xf numFmtId="0" fontId="9" fillId="3" borderId="2" xfId="0" applyFont="1" applyFill="1" applyBorder="1" applyAlignment="1">
      <alignment horizontal="justify" vertical="center" wrapText="1"/>
    </xf>
    <xf numFmtId="166" fontId="8" fillId="3" borderId="2" xfId="0" applyNumberFormat="1" applyFont="1" applyFill="1" applyBorder="1" applyAlignment="1" applyProtection="1">
      <alignment vertical="center" wrapText="1"/>
    </xf>
    <xf numFmtId="164" fontId="8" fillId="3" borderId="2" xfId="0" applyNumberFormat="1" applyFont="1" applyFill="1" applyBorder="1" applyAlignment="1" applyProtection="1">
      <alignment vertical="center" wrapText="1"/>
    </xf>
    <xf numFmtId="164" fontId="11" fillId="0" borderId="7" xfId="0" applyNumberFormat="1" applyFont="1" applyFill="1" applyBorder="1" applyAlignment="1" applyProtection="1">
      <alignment horizontal="justify" vertical="center" wrapText="1"/>
    </xf>
    <xf numFmtId="0" fontId="10" fillId="3" borderId="0" xfId="0" applyFont="1" applyFill="1" applyBorder="1" applyAlignment="1">
      <alignment vertical="center" wrapText="1"/>
    </xf>
    <xf numFmtId="0" fontId="8" fillId="0" borderId="2" xfId="0" applyFont="1" applyFill="1" applyBorder="1" applyAlignment="1">
      <alignment horizontal="justify" vertical="center" wrapText="1"/>
    </xf>
    <xf numFmtId="166" fontId="8" fillId="0" borderId="2" xfId="0" applyNumberFormat="1" applyFont="1" applyFill="1" applyBorder="1" applyAlignment="1" applyProtection="1">
      <alignment vertical="center" wrapText="1"/>
    </xf>
    <xf numFmtId="166" fontId="8" fillId="2" borderId="2" xfId="0" applyNumberFormat="1" applyFont="1" applyFill="1" applyBorder="1" applyAlignment="1" applyProtection="1">
      <alignment vertical="center" wrapText="1"/>
    </xf>
    <xf numFmtId="164" fontId="8" fillId="2" borderId="2" xfId="0" applyNumberFormat="1" applyFont="1" applyFill="1" applyBorder="1" applyAlignment="1" applyProtection="1">
      <alignment vertical="center" wrapText="1"/>
    </xf>
    <xf numFmtId="164" fontId="11" fillId="0" borderId="8" xfId="0" applyNumberFormat="1" applyFont="1" applyFill="1" applyBorder="1" applyAlignment="1" applyProtection="1">
      <alignment horizontal="justify" vertical="center" wrapText="1"/>
    </xf>
    <xf numFmtId="0" fontId="10" fillId="0" borderId="0" xfId="0" applyFont="1" applyFill="1" applyBorder="1" applyAlignment="1">
      <alignment vertical="center" wrapText="1"/>
    </xf>
    <xf numFmtId="0" fontId="9" fillId="0" borderId="2" xfId="0" applyFont="1" applyFill="1" applyBorder="1" applyAlignment="1">
      <alignment horizontal="justify" wrapText="1"/>
    </xf>
    <xf numFmtId="166" fontId="9" fillId="0" borderId="2" xfId="0" applyNumberFormat="1" applyFont="1" applyFill="1" applyBorder="1" applyAlignment="1" applyProtection="1">
      <alignment vertical="center" wrapText="1"/>
    </xf>
    <xf numFmtId="166" fontId="9" fillId="2" borderId="2" xfId="0" applyNumberFormat="1" applyFont="1" applyFill="1" applyBorder="1" applyAlignment="1" applyProtection="1">
      <alignment vertical="center" wrapText="1"/>
    </xf>
    <xf numFmtId="164" fontId="9" fillId="2" borderId="2" xfId="0" applyNumberFormat="1" applyFont="1" applyFill="1" applyBorder="1" applyAlignment="1" applyProtection="1">
      <alignment vertical="center" wrapText="1"/>
    </xf>
    <xf numFmtId="164" fontId="9" fillId="0" borderId="2" xfId="0" applyNumberFormat="1" applyFont="1" applyFill="1" applyBorder="1" applyAlignment="1" applyProtection="1">
      <alignment vertical="center" wrapText="1"/>
    </xf>
    <xf numFmtId="164" fontId="11" fillId="0" borderId="9" xfId="0" applyNumberFormat="1" applyFont="1" applyFill="1" applyBorder="1" applyAlignment="1" applyProtection="1">
      <alignment horizontal="justify" vertical="center" wrapText="1"/>
    </xf>
    <xf numFmtId="0" fontId="9" fillId="3" borderId="2" xfId="0" applyFont="1" applyFill="1" applyBorder="1" applyAlignment="1">
      <alignment horizontal="justify" wrapText="1"/>
    </xf>
    <xf numFmtId="164" fontId="8" fillId="3" borderId="2" xfId="0" applyNumberFormat="1" applyFont="1" applyFill="1" applyBorder="1" applyAlignment="1" applyProtection="1">
      <alignment horizontal="justify" vertical="center" wrapText="1"/>
    </xf>
    <xf numFmtId="0" fontId="8" fillId="0" borderId="2" xfId="0" applyFont="1" applyFill="1" applyBorder="1" applyAlignment="1">
      <alignment horizontal="justify" wrapText="1"/>
    </xf>
    <xf numFmtId="164" fontId="8" fillId="0" borderId="2" xfId="0" applyNumberFormat="1" applyFont="1" applyFill="1" applyBorder="1" applyAlignment="1" applyProtection="1">
      <alignment horizontal="justify" vertical="center" wrapText="1"/>
    </xf>
    <xf numFmtId="0" fontId="9" fillId="2" borderId="2" xfId="0" applyFont="1" applyFill="1" applyBorder="1" applyAlignment="1">
      <alignment horizontal="justify" vertical="center" wrapText="1"/>
    </xf>
    <xf numFmtId="49" fontId="11" fillId="2" borderId="3" xfId="0" applyNumberFormat="1" applyFont="1" applyFill="1" applyBorder="1" applyAlignment="1" applyProtection="1">
      <alignment horizontal="justify" vertical="top" wrapText="1"/>
    </xf>
    <xf numFmtId="0" fontId="10" fillId="2" borderId="0" xfId="0" applyFont="1" applyFill="1" applyBorder="1" applyAlignment="1">
      <alignment vertical="center" wrapText="1"/>
    </xf>
    <xf numFmtId="49" fontId="11" fillId="2" borderId="10" xfId="0" applyNumberFormat="1" applyFont="1" applyFill="1" applyBorder="1" applyAlignment="1" applyProtection="1">
      <alignment horizontal="justify" vertical="top" wrapText="1"/>
    </xf>
    <xf numFmtId="49" fontId="11" fillId="2" borderId="6" xfId="0" applyNumberFormat="1" applyFont="1" applyFill="1" applyBorder="1" applyAlignment="1" applyProtection="1">
      <alignment horizontal="justify" vertical="top" wrapText="1"/>
    </xf>
    <xf numFmtId="0" fontId="9" fillId="2" borderId="2" xfId="0" applyFont="1" applyFill="1" applyBorder="1" applyAlignment="1">
      <alignment horizontal="justify" wrapText="1"/>
    </xf>
    <xf numFmtId="49" fontId="11" fillId="2" borderId="2" xfId="0" applyNumberFormat="1" applyFont="1" applyFill="1" applyBorder="1" applyAlignment="1" applyProtection="1">
      <alignment horizontal="justify" vertical="center" wrapText="1"/>
    </xf>
    <xf numFmtId="164" fontId="9" fillId="0" borderId="2" xfId="0" applyNumberFormat="1" applyFont="1" applyFill="1" applyBorder="1" applyAlignment="1" applyProtection="1">
      <alignment horizontal="justify" vertical="center" wrapText="1"/>
    </xf>
    <xf numFmtId="164" fontId="12" fillId="2" borderId="3" xfId="0" applyNumberFormat="1" applyFont="1" applyFill="1" applyBorder="1" applyAlignment="1" applyProtection="1">
      <alignment horizontal="justify" vertical="top" wrapText="1"/>
    </xf>
    <xf numFmtId="164" fontId="12" fillId="2" borderId="10" xfId="0" applyNumberFormat="1" applyFont="1" applyFill="1" applyBorder="1" applyAlignment="1" applyProtection="1">
      <alignment horizontal="justify" vertical="top" wrapText="1"/>
    </xf>
    <xf numFmtId="164" fontId="12" fillId="2" borderId="6" xfId="0" applyNumberFormat="1" applyFont="1" applyFill="1" applyBorder="1" applyAlignment="1" applyProtection="1">
      <alignment horizontal="justify" vertical="top" wrapText="1"/>
    </xf>
    <xf numFmtId="164" fontId="11" fillId="2" borderId="3" xfId="0" applyNumberFormat="1" applyFont="1" applyFill="1" applyBorder="1" applyAlignment="1" applyProtection="1">
      <alignment horizontal="justify" vertical="top" wrapText="1"/>
    </xf>
    <xf numFmtId="164" fontId="11" fillId="2" borderId="10" xfId="0" applyNumberFormat="1" applyFont="1" applyFill="1" applyBorder="1" applyAlignment="1" applyProtection="1">
      <alignment horizontal="justify" vertical="top" wrapText="1"/>
    </xf>
    <xf numFmtId="164" fontId="11" fillId="2" borderId="6" xfId="0" applyNumberFormat="1" applyFont="1" applyFill="1" applyBorder="1" applyAlignment="1" applyProtection="1">
      <alignment horizontal="justify" vertical="top" wrapText="1"/>
    </xf>
    <xf numFmtId="0" fontId="8" fillId="3" borderId="2" xfId="0" applyFont="1" applyFill="1" applyBorder="1" applyAlignment="1">
      <alignment horizontal="justify" wrapText="1"/>
    </xf>
    <xf numFmtId="166" fontId="1" fillId="3" borderId="0" xfId="0" applyNumberFormat="1" applyFont="1" applyFill="1" applyAlignment="1">
      <alignment vertical="center" wrapText="1"/>
    </xf>
    <xf numFmtId="0" fontId="1" fillId="3" borderId="0" xfId="0" applyFont="1" applyFill="1" applyAlignment="1">
      <alignment vertical="center" wrapText="1"/>
    </xf>
    <xf numFmtId="0" fontId="13" fillId="0" borderId="0" xfId="0" applyFont="1" applyFill="1" applyBorder="1" applyAlignment="1">
      <alignment horizontal="justify" wrapText="1"/>
    </xf>
    <xf numFmtId="166" fontId="13" fillId="0" borderId="0" xfId="0" applyNumberFormat="1" applyFont="1" applyFill="1" applyBorder="1" applyAlignment="1">
      <alignment horizontal="justify" wrapText="1"/>
    </xf>
    <xf numFmtId="164" fontId="13" fillId="0" borderId="0" xfId="0" applyNumberFormat="1" applyFont="1" applyFill="1" applyBorder="1" applyAlignment="1">
      <alignment horizontal="justify" wrapText="1"/>
    </xf>
    <xf numFmtId="166" fontId="14" fillId="0" borderId="0" xfId="0" applyNumberFormat="1" applyFont="1" applyFill="1" applyBorder="1" applyAlignment="1" applyProtection="1">
      <alignment vertical="center" wrapText="1"/>
    </xf>
    <xf numFmtId="166" fontId="14" fillId="0" borderId="0" xfId="0" applyNumberFormat="1" applyFont="1" applyFill="1" applyBorder="1" applyAlignment="1">
      <alignment horizontal="justify" wrapText="1"/>
    </xf>
    <xf numFmtId="166" fontId="15" fillId="0" borderId="0" xfId="0" applyNumberFormat="1" applyFont="1" applyFill="1" applyBorder="1" applyAlignment="1">
      <alignment horizontal="justify" wrapText="1"/>
    </xf>
    <xf numFmtId="167" fontId="17" fillId="0" borderId="0" xfId="1" applyNumberFormat="1" applyFont="1" applyFill="1" applyBorder="1" applyAlignment="1" applyProtection="1">
      <protection hidden="1"/>
    </xf>
    <xf numFmtId="167" fontId="18" fillId="0" borderId="0" xfId="1" applyNumberFormat="1" applyFont="1" applyFill="1" applyBorder="1" applyAlignment="1" applyProtection="1">
      <protection hidden="1"/>
    </xf>
    <xf numFmtId="164" fontId="15" fillId="0" borderId="0" xfId="0" applyNumberFormat="1" applyFont="1" applyFill="1" applyBorder="1" applyAlignment="1">
      <alignment horizontal="justify" wrapText="1"/>
    </xf>
    <xf numFmtId="166" fontId="19" fillId="3" borderId="0" xfId="0" applyNumberFormat="1" applyFont="1" applyFill="1" applyAlignment="1">
      <alignment vertical="center" wrapText="1"/>
    </xf>
    <xf numFmtId="0" fontId="20" fillId="0" borderId="0" xfId="0" applyFont="1" applyFill="1" applyBorder="1" applyAlignment="1">
      <alignment vertical="center" wrapText="1"/>
    </xf>
    <xf numFmtId="0" fontId="9" fillId="0" borderId="0" xfId="0" applyFont="1" applyFill="1" applyBorder="1" applyAlignment="1">
      <alignment horizontal="center" wrapText="1"/>
    </xf>
    <xf numFmtId="166" fontId="8" fillId="0" borderId="6" xfId="0" applyNumberFormat="1" applyFont="1" applyFill="1" applyBorder="1" applyAlignment="1">
      <alignment horizontal="center" wrapText="1"/>
    </xf>
    <xf numFmtId="164" fontId="8" fillId="0" borderId="6" xfId="0" applyNumberFormat="1" applyFont="1" applyFill="1" applyBorder="1" applyAlignment="1">
      <alignment horizontal="center" wrapText="1"/>
    </xf>
    <xf numFmtId="166" fontId="8" fillId="0" borderId="2" xfId="0" applyNumberFormat="1" applyFont="1" applyFill="1" applyBorder="1" applyAlignment="1">
      <alignment horizontal="center" wrapText="1"/>
    </xf>
    <xf numFmtId="166" fontId="9" fillId="0" borderId="0" xfId="0" applyNumberFormat="1" applyFont="1" applyFill="1" applyBorder="1" applyAlignment="1">
      <alignment horizontal="center" wrapText="1"/>
    </xf>
    <xf numFmtId="0" fontId="10" fillId="0" borderId="0" xfId="0" applyFont="1" applyFill="1" applyBorder="1" applyAlignment="1">
      <alignment horizontal="center" vertical="center" wrapText="1"/>
    </xf>
    <xf numFmtId="0" fontId="9" fillId="2" borderId="0" xfId="0" applyFont="1" applyFill="1" applyBorder="1" applyAlignment="1">
      <alignment horizontal="justify" wrapText="1"/>
    </xf>
    <xf numFmtId="164" fontId="9" fillId="2" borderId="0" xfId="0" applyNumberFormat="1" applyFont="1" applyFill="1" applyBorder="1" applyAlignment="1">
      <alignment horizontal="justify" wrapText="1"/>
    </xf>
    <xf numFmtId="164" fontId="8" fillId="2" borderId="0" xfId="0" applyNumberFormat="1" applyFont="1" applyFill="1" applyBorder="1" applyAlignment="1" applyProtection="1">
      <alignment vertical="center" wrapText="1"/>
    </xf>
    <xf numFmtId="166" fontId="9" fillId="2" borderId="0" xfId="0" applyNumberFormat="1" applyFont="1" applyFill="1" applyBorder="1" applyAlignment="1">
      <alignment horizontal="center" wrapText="1"/>
    </xf>
    <xf numFmtId="166" fontId="1" fillId="2" borderId="0" xfId="0" applyNumberFormat="1" applyFont="1" applyFill="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1" fillId="0" borderId="0" xfId="0" applyFont="1" applyFill="1" applyAlignment="1">
      <alignment horizontal="left" vertical="center" wrapText="1"/>
    </xf>
    <xf numFmtId="167" fontId="21" fillId="0" borderId="0" xfId="1" applyNumberFormat="1" applyFont="1" applyFill="1" applyBorder="1" applyAlignment="1" applyProtection="1">
      <protection hidden="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6"/>
  <sheetViews>
    <sheetView tabSelected="1" view="pageBreakPreview" zoomScale="60" zoomScaleNormal="100" workbookViewId="0">
      <selection activeCell="AD74" sqref="AD74"/>
    </sheetView>
  </sheetViews>
  <sheetFormatPr defaultRowHeight="15.75" x14ac:dyDescent="0.2"/>
  <cols>
    <col min="1" max="1" width="45.42578125" style="1" customWidth="1"/>
    <col min="2" max="7" width="15.140625" style="1" customWidth="1"/>
    <col min="8" max="8" width="16.140625" style="2" customWidth="1"/>
    <col min="9" max="9" width="17.140625" style="1" customWidth="1"/>
    <col min="10" max="10" width="16.140625" style="2" customWidth="1"/>
    <col min="11" max="11" width="16.42578125" style="1" customWidth="1"/>
    <col min="12" max="12" width="16.140625" style="2" customWidth="1"/>
    <col min="13" max="13" width="17.28515625" style="1" customWidth="1"/>
    <col min="14" max="14" width="16.140625" style="2" customWidth="1"/>
    <col min="15" max="15" width="16.7109375" style="1" customWidth="1"/>
    <col min="16" max="16" width="16.140625" style="2" customWidth="1"/>
    <col min="17" max="17" width="19" style="1" customWidth="1"/>
    <col min="18" max="18" width="16.140625" style="2" customWidth="1"/>
    <col min="19" max="19" width="18.42578125" style="1" customWidth="1"/>
    <col min="20" max="20" width="18.85546875" style="3" customWidth="1"/>
    <col min="21" max="21" width="17" style="1" customWidth="1"/>
    <col min="22" max="22" width="16.140625" style="3" customWidth="1"/>
    <col min="23" max="23" width="15.140625" style="1" customWidth="1"/>
    <col min="24" max="24" width="16.140625" style="3" customWidth="1"/>
    <col min="25" max="25" width="15.140625" style="1" customWidth="1"/>
    <col min="26" max="26" width="16.140625" style="3" customWidth="1"/>
    <col min="27" max="27" width="15.140625" style="1" customWidth="1"/>
    <col min="28" max="28" width="16.140625" style="3" customWidth="1"/>
    <col min="29" max="29" width="15.140625" style="1" customWidth="1"/>
    <col min="30" max="30" width="16.140625" style="3" customWidth="1"/>
    <col min="31" max="31" width="15.140625" style="1" customWidth="1"/>
    <col min="32" max="32" width="97.85546875" style="1" customWidth="1"/>
    <col min="33" max="33" width="17.5703125" style="2" bestFit="1" customWidth="1"/>
    <col min="34" max="35" width="15.85546875" style="2" bestFit="1" customWidth="1"/>
    <col min="36" max="16384" width="9.140625" style="2"/>
  </cols>
  <sheetData>
    <row r="1" spans="1:32" ht="18.75" customHeight="1" x14ac:dyDescent="0.2">
      <c r="AB1" s="4"/>
      <c r="AC1" s="4"/>
      <c r="AF1" s="5" t="s">
        <v>0</v>
      </c>
    </row>
    <row r="2" spans="1:32" ht="26.25" x14ac:dyDescent="0.2">
      <c r="A2" s="6"/>
      <c r="X2" s="7"/>
      <c r="Y2" s="7"/>
      <c r="Z2" s="7"/>
      <c r="AA2" s="7"/>
      <c r="AB2" s="7"/>
      <c r="AC2" s="7"/>
      <c r="AD2" s="7"/>
      <c r="AE2" s="8"/>
      <c r="AF2" s="8"/>
    </row>
    <row r="3" spans="1:32" ht="23.25" x14ac:dyDescent="0.2">
      <c r="A3" s="9" t="s">
        <v>1</v>
      </c>
      <c r="B3" s="9"/>
      <c r="C3" s="9"/>
      <c r="D3" s="9"/>
      <c r="E3" s="9"/>
      <c r="F3" s="9"/>
      <c r="G3" s="9"/>
      <c r="H3" s="9"/>
      <c r="I3" s="9"/>
      <c r="J3" s="9"/>
      <c r="K3" s="9"/>
      <c r="L3" s="9"/>
      <c r="M3" s="9"/>
      <c r="N3" s="9"/>
      <c r="O3" s="9"/>
      <c r="P3" s="9"/>
      <c r="Q3" s="9"/>
      <c r="R3" s="9"/>
      <c r="S3" s="9"/>
      <c r="T3" s="10"/>
      <c r="U3" s="10"/>
      <c r="V3" s="10"/>
      <c r="W3" s="10"/>
      <c r="X3" s="10"/>
      <c r="Y3" s="10"/>
      <c r="Z3" s="10"/>
      <c r="AA3" s="10"/>
      <c r="AB3" s="10"/>
      <c r="AC3" s="10"/>
      <c r="AD3" s="10"/>
      <c r="AE3" s="10"/>
      <c r="AF3" s="10"/>
    </row>
    <row r="4" spans="1:32" ht="20.25" customHeight="1" x14ac:dyDescent="0.2">
      <c r="A4" s="11"/>
      <c r="B4" s="12"/>
      <c r="C4" s="12"/>
      <c r="D4" s="12"/>
      <c r="E4" s="12"/>
      <c r="F4" s="12"/>
      <c r="G4" s="12"/>
      <c r="H4" s="11"/>
      <c r="I4" s="12"/>
      <c r="J4" s="11"/>
      <c r="K4" s="12"/>
      <c r="L4" s="11"/>
      <c r="M4" s="12"/>
      <c r="N4" s="11"/>
      <c r="O4" s="12"/>
      <c r="P4" s="11"/>
      <c r="Q4" s="12"/>
      <c r="R4" s="11"/>
      <c r="S4" s="12"/>
      <c r="T4" s="11"/>
      <c r="U4" s="12"/>
      <c r="V4" s="11"/>
      <c r="W4" s="12"/>
      <c r="X4" s="11"/>
      <c r="Y4" s="12"/>
      <c r="Z4" s="11"/>
      <c r="AA4" s="12"/>
      <c r="AB4" s="13"/>
      <c r="AC4" s="13"/>
      <c r="AD4" s="14"/>
      <c r="AE4" s="14"/>
      <c r="AF4" s="15" t="s">
        <v>2</v>
      </c>
    </row>
    <row r="5" spans="1:32" s="21" customFormat="1" ht="18.75" customHeight="1" x14ac:dyDescent="0.2">
      <c r="A5" s="16" t="s">
        <v>3</v>
      </c>
      <c r="B5" s="17" t="s">
        <v>4</v>
      </c>
      <c r="C5" s="17" t="s">
        <v>5</v>
      </c>
      <c r="D5" s="17" t="s">
        <v>6</v>
      </c>
      <c r="E5" s="17" t="s">
        <v>7</v>
      </c>
      <c r="F5" s="18" t="s">
        <v>8</v>
      </c>
      <c r="G5" s="18"/>
      <c r="H5" s="19" t="s">
        <v>9</v>
      </c>
      <c r="I5" s="20"/>
      <c r="J5" s="19" t="s">
        <v>10</v>
      </c>
      <c r="K5" s="20"/>
      <c r="L5" s="19" t="s">
        <v>11</v>
      </c>
      <c r="M5" s="20"/>
      <c r="N5" s="19" t="s">
        <v>12</v>
      </c>
      <c r="O5" s="20"/>
      <c r="P5" s="19" t="s">
        <v>13</v>
      </c>
      <c r="Q5" s="20"/>
      <c r="R5" s="19" t="s">
        <v>14</v>
      </c>
      <c r="S5" s="20"/>
      <c r="T5" s="19" t="s">
        <v>15</v>
      </c>
      <c r="U5" s="20"/>
      <c r="V5" s="19" t="s">
        <v>16</v>
      </c>
      <c r="W5" s="20"/>
      <c r="X5" s="19" t="s">
        <v>17</v>
      </c>
      <c r="Y5" s="20"/>
      <c r="Z5" s="19" t="s">
        <v>18</v>
      </c>
      <c r="AA5" s="20"/>
      <c r="AB5" s="19" t="s">
        <v>19</v>
      </c>
      <c r="AC5" s="20"/>
      <c r="AD5" s="19" t="s">
        <v>20</v>
      </c>
      <c r="AE5" s="20"/>
      <c r="AF5" s="18" t="s">
        <v>21</v>
      </c>
    </row>
    <row r="6" spans="1:32" s="27" customFormat="1" ht="93" customHeight="1" x14ac:dyDescent="0.2">
      <c r="A6" s="16"/>
      <c r="B6" s="22"/>
      <c r="C6" s="22"/>
      <c r="D6" s="23"/>
      <c r="E6" s="22"/>
      <c r="F6" s="24" t="s">
        <v>22</v>
      </c>
      <c r="G6" s="24" t="s">
        <v>23</v>
      </c>
      <c r="H6" s="25" t="s">
        <v>24</v>
      </c>
      <c r="I6" s="26" t="s">
        <v>25</v>
      </c>
      <c r="J6" s="25" t="s">
        <v>24</v>
      </c>
      <c r="K6" s="26" t="s">
        <v>25</v>
      </c>
      <c r="L6" s="25" t="s">
        <v>24</v>
      </c>
      <c r="M6" s="26" t="s">
        <v>25</v>
      </c>
      <c r="N6" s="25" t="s">
        <v>24</v>
      </c>
      <c r="O6" s="26" t="s">
        <v>25</v>
      </c>
      <c r="P6" s="25" t="s">
        <v>24</v>
      </c>
      <c r="Q6" s="26" t="s">
        <v>25</v>
      </c>
      <c r="R6" s="25" t="s">
        <v>24</v>
      </c>
      <c r="S6" s="26" t="s">
        <v>25</v>
      </c>
      <c r="T6" s="25" t="s">
        <v>24</v>
      </c>
      <c r="U6" s="26" t="s">
        <v>25</v>
      </c>
      <c r="V6" s="25" t="s">
        <v>24</v>
      </c>
      <c r="W6" s="26" t="s">
        <v>25</v>
      </c>
      <c r="X6" s="25" t="s">
        <v>24</v>
      </c>
      <c r="Y6" s="26" t="s">
        <v>25</v>
      </c>
      <c r="Z6" s="25" t="s">
        <v>24</v>
      </c>
      <c r="AA6" s="26" t="s">
        <v>25</v>
      </c>
      <c r="AB6" s="25" t="s">
        <v>24</v>
      </c>
      <c r="AC6" s="26" t="s">
        <v>25</v>
      </c>
      <c r="AD6" s="25" t="s">
        <v>24</v>
      </c>
      <c r="AE6" s="26" t="s">
        <v>25</v>
      </c>
      <c r="AF6" s="18"/>
    </row>
    <row r="7" spans="1:32" s="29" customFormat="1" ht="24.75" customHeight="1" x14ac:dyDescent="0.2">
      <c r="A7" s="28">
        <v>1</v>
      </c>
      <c r="B7" s="28">
        <v>2</v>
      </c>
      <c r="C7" s="28">
        <v>3</v>
      </c>
      <c r="D7" s="28">
        <v>4</v>
      </c>
      <c r="E7" s="28">
        <v>5</v>
      </c>
      <c r="F7" s="28">
        <v>6</v>
      </c>
      <c r="G7" s="28">
        <v>7</v>
      </c>
      <c r="H7" s="28">
        <v>8</v>
      </c>
      <c r="I7" s="28">
        <v>9</v>
      </c>
      <c r="J7" s="28">
        <v>10</v>
      </c>
      <c r="K7" s="28">
        <v>11</v>
      </c>
      <c r="L7" s="28">
        <v>12</v>
      </c>
      <c r="M7" s="28">
        <v>13</v>
      </c>
      <c r="N7" s="28">
        <v>14</v>
      </c>
      <c r="O7" s="28">
        <v>15</v>
      </c>
      <c r="P7" s="28">
        <v>16</v>
      </c>
      <c r="Q7" s="28">
        <v>17</v>
      </c>
      <c r="R7" s="28">
        <v>18</v>
      </c>
      <c r="S7" s="28">
        <v>19</v>
      </c>
      <c r="T7" s="28">
        <v>20</v>
      </c>
      <c r="U7" s="28">
        <v>21</v>
      </c>
      <c r="V7" s="28">
        <v>22</v>
      </c>
      <c r="W7" s="28">
        <v>23</v>
      </c>
      <c r="X7" s="28">
        <v>24</v>
      </c>
      <c r="Y7" s="28">
        <v>25</v>
      </c>
      <c r="Z7" s="28">
        <v>26</v>
      </c>
      <c r="AA7" s="28">
        <v>27</v>
      </c>
      <c r="AB7" s="28">
        <v>28</v>
      </c>
      <c r="AC7" s="28">
        <v>29</v>
      </c>
      <c r="AD7" s="28">
        <v>30</v>
      </c>
      <c r="AE7" s="28">
        <v>31</v>
      </c>
      <c r="AF7" s="28">
        <v>32</v>
      </c>
    </row>
    <row r="8" spans="1:32" s="33" customFormat="1" ht="18.75" x14ac:dyDescent="0.2">
      <c r="A8" s="30"/>
      <c r="B8" s="30"/>
      <c r="C8" s="30"/>
      <c r="D8" s="30"/>
      <c r="E8" s="31"/>
      <c r="F8" s="30"/>
      <c r="G8" s="30"/>
      <c r="H8" s="30"/>
      <c r="I8" s="30"/>
      <c r="J8" s="30"/>
      <c r="K8" s="30"/>
      <c r="L8" s="30"/>
      <c r="M8" s="30"/>
      <c r="N8" s="30"/>
      <c r="O8" s="30"/>
      <c r="P8" s="30"/>
      <c r="Q8" s="30"/>
      <c r="R8" s="30"/>
      <c r="S8" s="30"/>
      <c r="T8" s="30"/>
      <c r="U8" s="30"/>
      <c r="V8" s="30"/>
      <c r="W8" s="30"/>
      <c r="X8" s="32"/>
      <c r="Y8" s="30"/>
      <c r="Z8" s="32"/>
      <c r="AA8" s="30"/>
      <c r="AB8" s="32"/>
      <c r="AC8" s="30"/>
      <c r="AD8" s="32"/>
      <c r="AE8" s="30"/>
      <c r="AF8" s="30"/>
    </row>
    <row r="9" spans="1:32" s="38" customFormat="1" ht="147" customHeight="1" x14ac:dyDescent="0.2">
      <c r="A9" s="34" t="s">
        <v>26</v>
      </c>
      <c r="B9" s="35">
        <f>B10</f>
        <v>63275.5</v>
      </c>
      <c r="C9" s="35">
        <f>C10</f>
        <v>10281.799999999999</v>
      </c>
      <c r="D9" s="35">
        <f>D10</f>
        <v>9784.11</v>
      </c>
      <c r="E9" s="35">
        <f>E10</f>
        <v>9784.11</v>
      </c>
      <c r="F9" s="36">
        <f>IF(B9=0,0, E9/B9*100)</f>
        <v>15.462714636786751</v>
      </c>
      <c r="G9" s="36">
        <f>IF(C9=0,0, E9/C9*100)</f>
        <v>95.15950514501354</v>
      </c>
      <c r="H9" s="35">
        <f t="shared" ref="H9:AD9" si="0">H10</f>
        <v>6615.4</v>
      </c>
      <c r="I9" s="35">
        <f t="shared" si="0"/>
        <v>5926.05</v>
      </c>
      <c r="J9" s="35">
        <f t="shared" si="0"/>
        <v>3666.4</v>
      </c>
      <c r="K9" s="35">
        <f t="shared" si="0"/>
        <v>3858.06</v>
      </c>
      <c r="L9" s="35">
        <f t="shared" si="0"/>
        <v>5950.6</v>
      </c>
      <c r="M9" s="35">
        <v>0</v>
      </c>
      <c r="N9" s="35">
        <f t="shared" si="0"/>
        <v>6736.71</v>
      </c>
      <c r="O9" s="35">
        <v>0</v>
      </c>
      <c r="P9" s="35">
        <f t="shared" si="0"/>
        <v>4465.93</v>
      </c>
      <c r="Q9" s="35">
        <v>0</v>
      </c>
      <c r="R9" s="35">
        <f t="shared" si="0"/>
        <v>4266.13</v>
      </c>
      <c r="S9" s="35">
        <v>0</v>
      </c>
      <c r="T9" s="35">
        <f t="shared" si="0"/>
        <v>4045.33</v>
      </c>
      <c r="U9" s="35">
        <v>0</v>
      </c>
      <c r="V9" s="35">
        <f t="shared" si="0"/>
        <v>3411.13</v>
      </c>
      <c r="W9" s="35">
        <v>0</v>
      </c>
      <c r="X9" s="35">
        <f t="shared" si="0"/>
        <v>3419.53</v>
      </c>
      <c r="Y9" s="35">
        <v>0</v>
      </c>
      <c r="Z9" s="35">
        <f t="shared" si="0"/>
        <v>4784.2299999999996</v>
      </c>
      <c r="AA9" s="35">
        <v>0</v>
      </c>
      <c r="AB9" s="35">
        <f t="shared" si="0"/>
        <v>4539.33</v>
      </c>
      <c r="AC9" s="35">
        <v>0</v>
      </c>
      <c r="AD9" s="35">
        <f t="shared" si="0"/>
        <v>11374.78</v>
      </c>
      <c r="AE9" s="35">
        <v>0</v>
      </c>
      <c r="AF9" s="37" t="s">
        <v>27</v>
      </c>
    </row>
    <row r="10" spans="1:32" s="44" customFormat="1" ht="18.75" x14ac:dyDescent="0.2">
      <c r="A10" s="39" t="s">
        <v>28</v>
      </c>
      <c r="B10" s="40">
        <f>SUM(B11:B14)</f>
        <v>63275.5</v>
      </c>
      <c r="C10" s="40">
        <f>SUM(C11:C14)</f>
        <v>10281.799999999999</v>
      </c>
      <c r="D10" s="40">
        <f>SUM(D11:D14)</f>
        <v>9784.11</v>
      </c>
      <c r="E10" s="41">
        <f>SUM(E11:E14)</f>
        <v>9784.11</v>
      </c>
      <c r="F10" s="42">
        <f t="shared" ref="F10:F73" si="1">IF(B10=0,0, E10/B10*100)</f>
        <v>15.462714636786751</v>
      </c>
      <c r="G10" s="42">
        <f t="shared" ref="G10:G73" si="2">IF(C10=0,0, E10/C10*100)</f>
        <v>95.15950514501354</v>
      </c>
      <c r="H10" s="41">
        <f t="shared" ref="H10:AE10" si="3">SUM(H11:H14)</f>
        <v>6615.4</v>
      </c>
      <c r="I10" s="41">
        <f>SUM(I11:I14)</f>
        <v>5926.05</v>
      </c>
      <c r="J10" s="40">
        <f t="shared" si="3"/>
        <v>3666.4</v>
      </c>
      <c r="K10" s="41">
        <f>SUM(K11:K14)</f>
        <v>3858.06</v>
      </c>
      <c r="L10" s="40">
        <f t="shared" si="3"/>
        <v>5950.6</v>
      </c>
      <c r="M10" s="41">
        <f t="shared" si="3"/>
        <v>0</v>
      </c>
      <c r="N10" s="40">
        <f t="shared" si="3"/>
        <v>6736.71</v>
      </c>
      <c r="O10" s="41">
        <f t="shared" si="3"/>
        <v>0</v>
      </c>
      <c r="P10" s="40">
        <f t="shared" si="3"/>
        <v>4465.93</v>
      </c>
      <c r="Q10" s="41">
        <f t="shared" si="3"/>
        <v>0</v>
      </c>
      <c r="R10" s="40">
        <f t="shared" si="3"/>
        <v>4266.13</v>
      </c>
      <c r="S10" s="41">
        <f t="shared" si="3"/>
        <v>0</v>
      </c>
      <c r="T10" s="40">
        <f t="shared" si="3"/>
        <v>4045.33</v>
      </c>
      <c r="U10" s="41">
        <f t="shared" si="3"/>
        <v>0</v>
      </c>
      <c r="V10" s="40">
        <f t="shared" si="3"/>
        <v>3411.13</v>
      </c>
      <c r="W10" s="41">
        <f t="shared" si="3"/>
        <v>0</v>
      </c>
      <c r="X10" s="40">
        <f t="shared" si="3"/>
        <v>3419.53</v>
      </c>
      <c r="Y10" s="41">
        <f t="shared" si="3"/>
        <v>0</v>
      </c>
      <c r="Z10" s="40">
        <f t="shared" si="3"/>
        <v>4784.2299999999996</v>
      </c>
      <c r="AA10" s="41">
        <f t="shared" si="3"/>
        <v>0</v>
      </c>
      <c r="AB10" s="40">
        <f t="shared" si="3"/>
        <v>4539.33</v>
      </c>
      <c r="AC10" s="41">
        <f t="shared" si="3"/>
        <v>0</v>
      </c>
      <c r="AD10" s="40">
        <f t="shared" si="3"/>
        <v>11374.78</v>
      </c>
      <c r="AE10" s="41">
        <f t="shared" si="3"/>
        <v>0</v>
      </c>
      <c r="AF10" s="43"/>
    </row>
    <row r="11" spans="1:32" s="44" customFormat="1" ht="18.75" x14ac:dyDescent="0.3">
      <c r="A11" s="45" t="s">
        <v>29</v>
      </c>
      <c r="B11" s="46">
        <f>H11+J11+L11+N11+P11+R11+T11+V11+X11+Z11+AB11+AD11</f>
        <v>0</v>
      </c>
      <c r="C11" s="46">
        <f>H11+J11</f>
        <v>0</v>
      </c>
      <c r="D11" s="46">
        <f>E11</f>
        <v>0</v>
      </c>
      <c r="E11" s="47">
        <f>I11+K11+M11+O11+Q11+S11+U11+W11+Y11+AA11+AC11+AE11</f>
        <v>0</v>
      </c>
      <c r="F11" s="48">
        <f t="shared" si="1"/>
        <v>0</v>
      </c>
      <c r="G11" s="48">
        <f t="shared" si="2"/>
        <v>0</v>
      </c>
      <c r="H11" s="47">
        <v>0</v>
      </c>
      <c r="I11" s="47">
        <v>0</v>
      </c>
      <c r="J11" s="46">
        <v>0</v>
      </c>
      <c r="K11" s="47">
        <v>0</v>
      </c>
      <c r="L11" s="46">
        <v>0</v>
      </c>
      <c r="M11" s="47">
        <v>0</v>
      </c>
      <c r="N11" s="46">
        <v>0</v>
      </c>
      <c r="O11" s="47">
        <v>0</v>
      </c>
      <c r="P11" s="46">
        <v>0</v>
      </c>
      <c r="Q11" s="47">
        <v>0</v>
      </c>
      <c r="R11" s="46">
        <v>0</v>
      </c>
      <c r="S11" s="47">
        <v>0</v>
      </c>
      <c r="T11" s="46">
        <v>0</v>
      </c>
      <c r="U11" s="47">
        <v>0</v>
      </c>
      <c r="V11" s="46">
        <v>0</v>
      </c>
      <c r="W11" s="47">
        <v>0</v>
      </c>
      <c r="X11" s="46">
        <v>0</v>
      </c>
      <c r="Y11" s="47">
        <v>0</v>
      </c>
      <c r="Z11" s="46">
        <v>0</v>
      </c>
      <c r="AA11" s="47">
        <v>0</v>
      </c>
      <c r="AB11" s="46">
        <v>0</v>
      </c>
      <c r="AC11" s="47">
        <v>0</v>
      </c>
      <c r="AD11" s="46">
        <v>0</v>
      </c>
      <c r="AE11" s="47">
        <v>0</v>
      </c>
      <c r="AF11" s="43"/>
    </row>
    <row r="12" spans="1:32" s="44" customFormat="1" ht="18.75" x14ac:dyDescent="0.3">
      <c r="A12" s="45" t="s">
        <v>30</v>
      </c>
      <c r="B12" s="46">
        <f>H12+J12+L12+N12+P12+R12+T12+V12+X12+Z12+AB12+AD12</f>
        <v>63275.5</v>
      </c>
      <c r="C12" s="46">
        <f>H12+J12</f>
        <v>10281.799999999999</v>
      </c>
      <c r="D12" s="46">
        <f>E12</f>
        <v>9784.11</v>
      </c>
      <c r="E12" s="46">
        <f>I12+K12+M12+O12+Q12+S12+U12+W12+Y12+AA12+AC12+AE12</f>
        <v>9784.11</v>
      </c>
      <c r="F12" s="49">
        <f t="shared" si="1"/>
        <v>15.462714636786751</v>
      </c>
      <c r="G12" s="49">
        <f t="shared" si="2"/>
        <v>95.15950514501354</v>
      </c>
      <c r="H12" s="46">
        <v>6615.4</v>
      </c>
      <c r="I12" s="46">
        <v>5926.05</v>
      </c>
      <c r="J12" s="46">
        <v>3666.4</v>
      </c>
      <c r="K12" s="46">
        <v>3858.06</v>
      </c>
      <c r="L12" s="46">
        <v>5950.6</v>
      </c>
      <c r="M12" s="46">
        <v>0</v>
      </c>
      <c r="N12" s="46">
        <v>6736.71</v>
      </c>
      <c r="O12" s="46">
        <v>0</v>
      </c>
      <c r="P12" s="46">
        <v>4465.93</v>
      </c>
      <c r="Q12" s="46">
        <v>0</v>
      </c>
      <c r="R12" s="46">
        <v>4266.13</v>
      </c>
      <c r="S12" s="46">
        <v>0</v>
      </c>
      <c r="T12" s="46">
        <v>4045.33</v>
      </c>
      <c r="U12" s="46">
        <v>0</v>
      </c>
      <c r="V12" s="46">
        <v>3411.13</v>
      </c>
      <c r="W12" s="46">
        <v>0</v>
      </c>
      <c r="X12" s="46">
        <v>3419.53</v>
      </c>
      <c r="Y12" s="46">
        <v>0</v>
      </c>
      <c r="Z12" s="46">
        <v>4784.2299999999996</v>
      </c>
      <c r="AA12" s="46">
        <v>0</v>
      </c>
      <c r="AB12" s="46">
        <v>4539.33</v>
      </c>
      <c r="AC12" s="46">
        <v>0</v>
      </c>
      <c r="AD12" s="46">
        <v>11374.78</v>
      </c>
      <c r="AE12" s="46">
        <v>0</v>
      </c>
      <c r="AF12" s="43"/>
    </row>
    <row r="13" spans="1:32" s="44" customFormat="1" ht="18.75" x14ac:dyDescent="0.3">
      <c r="A13" s="45" t="s">
        <v>31</v>
      </c>
      <c r="B13" s="46">
        <f>H13+J13+L13+N13+P13+R13+T13+V13+X13+Z13+AB13+AD13</f>
        <v>0</v>
      </c>
      <c r="C13" s="46">
        <f>H13+J13</f>
        <v>0</v>
      </c>
      <c r="D13" s="46">
        <f>E13</f>
        <v>0</v>
      </c>
      <c r="E13" s="47">
        <f>I13+K13+M13+O13+Q13+S13+U13+W13+Y13+AA13+AC13+AE13</f>
        <v>0</v>
      </c>
      <c r="F13" s="48">
        <f t="shared" si="1"/>
        <v>0</v>
      </c>
      <c r="G13" s="48">
        <f t="shared" si="2"/>
        <v>0</v>
      </c>
      <c r="H13" s="47">
        <v>0</v>
      </c>
      <c r="I13" s="47">
        <v>0</v>
      </c>
      <c r="J13" s="46">
        <v>0</v>
      </c>
      <c r="K13" s="47">
        <v>0</v>
      </c>
      <c r="L13" s="46">
        <v>0</v>
      </c>
      <c r="M13" s="47">
        <v>0</v>
      </c>
      <c r="N13" s="46">
        <v>0</v>
      </c>
      <c r="O13" s="47">
        <v>0</v>
      </c>
      <c r="P13" s="46">
        <v>0</v>
      </c>
      <c r="Q13" s="47">
        <v>0</v>
      </c>
      <c r="R13" s="46">
        <v>0</v>
      </c>
      <c r="S13" s="47">
        <v>0</v>
      </c>
      <c r="T13" s="46">
        <v>0</v>
      </c>
      <c r="U13" s="47">
        <v>0</v>
      </c>
      <c r="V13" s="46">
        <v>0</v>
      </c>
      <c r="W13" s="47">
        <v>0</v>
      </c>
      <c r="X13" s="46">
        <v>0</v>
      </c>
      <c r="Y13" s="47">
        <v>0</v>
      </c>
      <c r="Z13" s="46">
        <v>0</v>
      </c>
      <c r="AA13" s="47">
        <v>0</v>
      </c>
      <c r="AB13" s="46">
        <v>0</v>
      </c>
      <c r="AC13" s="47">
        <v>0</v>
      </c>
      <c r="AD13" s="46">
        <v>0</v>
      </c>
      <c r="AE13" s="47">
        <v>0</v>
      </c>
      <c r="AF13" s="43"/>
    </row>
    <row r="14" spans="1:32" s="44" customFormat="1" ht="18.75" x14ac:dyDescent="0.3">
      <c r="A14" s="45" t="s">
        <v>32</v>
      </c>
      <c r="B14" s="46">
        <f>H14+J14+L14+N14+P14+R14+T14+V14+X14+Z14+AB14+AD14</f>
        <v>0</v>
      </c>
      <c r="C14" s="46">
        <f>H14+J14</f>
        <v>0</v>
      </c>
      <c r="D14" s="46">
        <f>E14</f>
        <v>0</v>
      </c>
      <c r="E14" s="47">
        <f>I14+K14+M14+O14+Q14+S14+U14+W14+Y14+AA14+AC14+AE14</f>
        <v>0</v>
      </c>
      <c r="F14" s="48">
        <f t="shared" si="1"/>
        <v>0</v>
      </c>
      <c r="G14" s="48">
        <f t="shared" si="2"/>
        <v>0</v>
      </c>
      <c r="H14" s="47">
        <v>0</v>
      </c>
      <c r="I14" s="47">
        <v>0</v>
      </c>
      <c r="J14" s="46">
        <v>0</v>
      </c>
      <c r="K14" s="47">
        <v>0</v>
      </c>
      <c r="L14" s="46">
        <v>0</v>
      </c>
      <c r="M14" s="47">
        <v>0</v>
      </c>
      <c r="N14" s="46">
        <v>0</v>
      </c>
      <c r="O14" s="47">
        <v>0</v>
      </c>
      <c r="P14" s="46">
        <v>0</v>
      </c>
      <c r="Q14" s="47">
        <v>0</v>
      </c>
      <c r="R14" s="46">
        <v>0</v>
      </c>
      <c r="S14" s="47">
        <v>0</v>
      </c>
      <c r="T14" s="46">
        <v>0</v>
      </c>
      <c r="U14" s="47">
        <v>0</v>
      </c>
      <c r="V14" s="46">
        <v>0</v>
      </c>
      <c r="W14" s="47">
        <v>0</v>
      </c>
      <c r="X14" s="46">
        <v>0</v>
      </c>
      <c r="Y14" s="47">
        <v>0</v>
      </c>
      <c r="Z14" s="46">
        <v>0</v>
      </c>
      <c r="AA14" s="47">
        <v>0</v>
      </c>
      <c r="AB14" s="46">
        <v>0</v>
      </c>
      <c r="AC14" s="47">
        <v>0</v>
      </c>
      <c r="AD14" s="46">
        <v>0</v>
      </c>
      <c r="AE14" s="47">
        <v>0</v>
      </c>
      <c r="AF14" s="50"/>
    </row>
    <row r="15" spans="1:32" s="38" customFormat="1" ht="75" x14ac:dyDescent="0.3">
      <c r="A15" s="51" t="s">
        <v>33</v>
      </c>
      <c r="B15" s="35">
        <f t="shared" ref="B15:AE15" si="4">B16</f>
        <v>8349.7000000000007</v>
      </c>
      <c r="C15" s="35">
        <f>C16</f>
        <v>0</v>
      </c>
      <c r="D15" s="35">
        <f>D16</f>
        <v>0</v>
      </c>
      <c r="E15" s="35">
        <f t="shared" si="4"/>
        <v>0</v>
      </c>
      <c r="F15" s="36">
        <f>IF(B15=0,0, E15/B15*100)</f>
        <v>0</v>
      </c>
      <c r="G15" s="36">
        <f>IF(C15=0,0, E15/C15*100)</f>
        <v>0</v>
      </c>
      <c r="H15" s="35">
        <f t="shared" si="4"/>
        <v>0</v>
      </c>
      <c r="I15" s="35">
        <f t="shared" si="4"/>
        <v>0</v>
      </c>
      <c r="J15" s="35">
        <f t="shared" si="4"/>
        <v>0</v>
      </c>
      <c r="K15" s="35">
        <f t="shared" si="4"/>
        <v>0</v>
      </c>
      <c r="L15" s="35">
        <f t="shared" si="4"/>
        <v>0</v>
      </c>
      <c r="M15" s="35">
        <f t="shared" si="4"/>
        <v>0</v>
      </c>
      <c r="N15" s="35">
        <f t="shared" si="4"/>
        <v>0</v>
      </c>
      <c r="O15" s="35">
        <f t="shared" si="4"/>
        <v>0</v>
      </c>
      <c r="P15" s="35">
        <f t="shared" si="4"/>
        <v>0</v>
      </c>
      <c r="Q15" s="35">
        <f t="shared" si="4"/>
        <v>0</v>
      </c>
      <c r="R15" s="35">
        <f t="shared" si="4"/>
        <v>1426.7</v>
      </c>
      <c r="S15" s="35">
        <f t="shared" si="4"/>
        <v>0</v>
      </c>
      <c r="T15" s="35">
        <f t="shared" si="4"/>
        <v>0</v>
      </c>
      <c r="U15" s="35">
        <f t="shared" si="4"/>
        <v>0</v>
      </c>
      <c r="V15" s="35">
        <f t="shared" si="4"/>
        <v>0</v>
      </c>
      <c r="W15" s="35">
        <f t="shared" si="4"/>
        <v>0</v>
      </c>
      <c r="X15" s="35">
        <f t="shared" si="4"/>
        <v>0</v>
      </c>
      <c r="Y15" s="35">
        <f t="shared" si="4"/>
        <v>0</v>
      </c>
      <c r="Z15" s="35">
        <f t="shared" si="4"/>
        <v>0</v>
      </c>
      <c r="AA15" s="35">
        <f t="shared" si="4"/>
        <v>0</v>
      </c>
      <c r="AB15" s="35">
        <f t="shared" si="4"/>
        <v>0</v>
      </c>
      <c r="AC15" s="35">
        <f t="shared" si="4"/>
        <v>0</v>
      </c>
      <c r="AD15" s="35">
        <f t="shared" si="4"/>
        <v>6923</v>
      </c>
      <c r="AE15" s="35">
        <f t="shared" si="4"/>
        <v>0</v>
      </c>
      <c r="AF15" s="52"/>
    </row>
    <row r="16" spans="1:32" s="44" customFormat="1" ht="18.75" x14ac:dyDescent="0.3">
      <c r="A16" s="53" t="s">
        <v>28</v>
      </c>
      <c r="B16" s="40">
        <f t="shared" ref="B16:E20" si="5">B22+B28+B34</f>
        <v>8349.7000000000007</v>
      </c>
      <c r="C16" s="40">
        <f t="shared" si="5"/>
        <v>0</v>
      </c>
      <c r="D16" s="40">
        <f t="shared" si="5"/>
        <v>0</v>
      </c>
      <c r="E16" s="40">
        <f t="shared" si="5"/>
        <v>0</v>
      </c>
      <c r="F16" s="42">
        <f t="shared" si="1"/>
        <v>0</v>
      </c>
      <c r="G16" s="42">
        <f t="shared" si="2"/>
        <v>0</v>
      </c>
      <c r="H16" s="40">
        <f t="shared" ref="H16:AE20" si="6">H22+H28+H34</f>
        <v>0</v>
      </c>
      <c r="I16" s="40">
        <f t="shared" si="6"/>
        <v>0</v>
      </c>
      <c r="J16" s="40">
        <f t="shared" si="6"/>
        <v>0</v>
      </c>
      <c r="K16" s="40">
        <f t="shared" si="6"/>
        <v>0</v>
      </c>
      <c r="L16" s="40">
        <f t="shared" si="6"/>
        <v>0</v>
      </c>
      <c r="M16" s="40">
        <f t="shared" si="6"/>
        <v>0</v>
      </c>
      <c r="N16" s="40">
        <f t="shared" si="6"/>
        <v>0</v>
      </c>
      <c r="O16" s="40">
        <f t="shared" si="6"/>
        <v>0</v>
      </c>
      <c r="P16" s="40">
        <f t="shared" si="6"/>
        <v>0</v>
      </c>
      <c r="Q16" s="40">
        <f t="shared" si="6"/>
        <v>0</v>
      </c>
      <c r="R16" s="40">
        <f t="shared" si="6"/>
        <v>1426.7</v>
      </c>
      <c r="S16" s="40">
        <f t="shared" si="6"/>
        <v>0</v>
      </c>
      <c r="T16" s="40">
        <f t="shared" si="6"/>
        <v>0</v>
      </c>
      <c r="U16" s="40">
        <f t="shared" si="6"/>
        <v>0</v>
      </c>
      <c r="V16" s="40">
        <f t="shared" si="6"/>
        <v>0</v>
      </c>
      <c r="W16" s="40">
        <f t="shared" si="6"/>
        <v>0</v>
      </c>
      <c r="X16" s="40">
        <f t="shared" si="6"/>
        <v>0</v>
      </c>
      <c r="Y16" s="40">
        <f t="shared" si="6"/>
        <v>0</v>
      </c>
      <c r="Z16" s="40">
        <f t="shared" si="6"/>
        <v>0</v>
      </c>
      <c r="AA16" s="40">
        <f t="shared" si="6"/>
        <v>0</v>
      </c>
      <c r="AB16" s="40">
        <f t="shared" si="6"/>
        <v>0</v>
      </c>
      <c r="AC16" s="40">
        <f t="shared" si="6"/>
        <v>0</v>
      </c>
      <c r="AD16" s="40">
        <f t="shared" si="6"/>
        <v>6923</v>
      </c>
      <c r="AE16" s="40">
        <f t="shared" si="6"/>
        <v>0</v>
      </c>
      <c r="AF16" s="54"/>
    </row>
    <row r="17" spans="1:32" s="44" customFormat="1" ht="18.75" x14ac:dyDescent="0.3">
      <c r="A17" s="45" t="s">
        <v>29</v>
      </c>
      <c r="B17" s="46">
        <f t="shared" si="5"/>
        <v>0</v>
      </c>
      <c r="C17" s="46">
        <f t="shared" si="5"/>
        <v>0</v>
      </c>
      <c r="D17" s="46">
        <f t="shared" si="5"/>
        <v>0</v>
      </c>
      <c r="E17" s="46">
        <f t="shared" si="5"/>
        <v>0</v>
      </c>
      <c r="F17" s="48">
        <f t="shared" si="1"/>
        <v>0</v>
      </c>
      <c r="G17" s="48">
        <f t="shared" si="2"/>
        <v>0</v>
      </c>
      <c r="H17" s="46">
        <f t="shared" si="6"/>
        <v>0</v>
      </c>
      <c r="I17" s="46">
        <f t="shared" si="6"/>
        <v>0</v>
      </c>
      <c r="J17" s="46">
        <f t="shared" si="6"/>
        <v>0</v>
      </c>
      <c r="K17" s="46">
        <f t="shared" si="6"/>
        <v>0</v>
      </c>
      <c r="L17" s="46">
        <f t="shared" si="6"/>
        <v>0</v>
      </c>
      <c r="M17" s="46">
        <f t="shared" si="6"/>
        <v>0</v>
      </c>
      <c r="N17" s="46">
        <f t="shared" si="6"/>
        <v>0</v>
      </c>
      <c r="O17" s="46">
        <f t="shared" si="6"/>
        <v>0</v>
      </c>
      <c r="P17" s="46">
        <f t="shared" si="6"/>
        <v>0</v>
      </c>
      <c r="Q17" s="46">
        <f t="shared" si="6"/>
        <v>0</v>
      </c>
      <c r="R17" s="46">
        <f t="shared" si="6"/>
        <v>0</v>
      </c>
      <c r="S17" s="46">
        <f t="shared" si="6"/>
        <v>0</v>
      </c>
      <c r="T17" s="46">
        <f t="shared" si="6"/>
        <v>0</v>
      </c>
      <c r="U17" s="46">
        <f t="shared" si="6"/>
        <v>0</v>
      </c>
      <c r="V17" s="46">
        <f t="shared" si="6"/>
        <v>0</v>
      </c>
      <c r="W17" s="46">
        <f t="shared" si="6"/>
        <v>0</v>
      </c>
      <c r="X17" s="46">
        <f t="shared" si="6"/>
        <v>0</v>
      </c>
      <c r="Y17" s="46">
        <f t="shared" si="6"/>
        <v>0</v>
      </c>
      <c r="Z17" s="46">
        <f t="shared" si="6"/>
        <v>0</v>
      </c>
      <c r="AA17" s="46">
        <f t="shared" si="6"/>
        <v>0</v>
      </c>
      <c r="AB17" s="46">
        <f t="shared" si="6"/>
        <v>0</v>
      </c>
      <c r="AC17" s="46">
        <f t="shared" si="6"/>
        <v>0</v>
      </c>
      <c r="AD17" s="46">
        <f t="shared" si="6"/>
        <v>0</v>
      </c>
      <c r="AE17" s="46">
        <f t="shared" si="6"/>
        <v>0</v>
      </c>
      <c r="AF17" s="54"/>
    </row>
    <row r="18" spans="1:32" s="44" customFormat="1" ht="18.75" x14ac:dyDescent="0.3">
      <c r="A18" s="45" t="s">
        <v>30</v>
      </c>
      <c r="B18" s="46">
        <f t="shared" si="5"/>
        <v>8349.7000000000007</v>
      </c>
      <c r="C18" s="46">
        <f t="shared" si="5"/>
        <v>0</v>
      </c>
      <c r="D18" s="46">
        <f t="shared" si="5"/>
        <v>0</v>
      </c>
      <c r="E18" s="46">
        <f t="shared" si="5"/>
        <v>0</v>
      </c>
      <c r="F18" s="48">
        <f t="shared" si="1"/>
        <v>0</v>
      </c>
      <c r="G18" s="48">
        <f t="shared" si="2"/>
        <v>0</v>
      </c>
      <c r="H18" s="46">
        <f t="shared" si="6"/>
        <v>0</v>
      </c>
      <c r="I18" s="46">
        <f t="shared" si="6"/>
        <v>0</v>
      </c>
      <c r="J18" s="46">
        <f t="shared" si="6"/>
        <v>0</v>
      </c>
      <c r="K18" s="46">
        <f t="shared" si="6"/>
        <v>0</v>
      </c>
      <c r="L18" s="46">
        <f t="shared" si="6"/>
        <v>0</v>
      </c>
      <c r="M18" s="46">
        <f t="shared" si="6"/>
        <v>0</v>
      </c>
      <c r="N18" s="46">
        <f t="shared" si="6"/>
        <v>0</v>
      </c>
      <c r="O18" s="46">
        <f t="shared" si="6"/>
        <v>0</v>
      </c>
      <c r="P18" s="46">
        <f t="shared" si="6"/>
        <v>0</v>
      </c>
      <c r="Q18" s="46">
        <f t="shared" si="6"/>
        <v>0</v>
      </c>
      <c r="R18" s="46">
        <f t="shared" si="6"/>
        <v>1426.7</v>
      </c>
      <c r="S18" s="46">
        <f t="shared" si="6"/>
        <v>0</v>
      </c>
      <c r="T18" s="46">
        <f t="shared" si="6"/>
        <v>0</v>
      </c>
      <c r="U18" s="46">
        <f t="shared" si="6"/>
        <v>0</v>
      </c>
      <c r="V18" s="46">
        <f t="shared" si="6"/>
        <v>0</v>
      </c>
      <c r="W18" s="46">
        <f t="shared" si="6"/>
        <v>0</v>
      </c>
      <c r="X18" s="46">
        <f t="shared" si="6"/>
        <v>0</v>
      </c>
      <c r="Y18" s="46">
        <f t="shared" si="6"/>
        <v>0</v>
      </c>
      <c r="Z18" s="46">
        <f t="shared" si="6"/>
        <v>0</v>
      </c>
      <c r="AA18" s="46">
        <f t="shared" si="6"/>
        <v>0</v>
      </c>
      <c r="AB18" s="46">
        <f t="shared" si="6"/>
        <v>0</v>
      </c>
      <c r="AC18" s="46">
        <f t="shared" si="6"/>
        <v>0</v>
      </c>
      <c r="AD18" s="46">
        <f t="shared" si="6"/>
        <v>6923</v>
      </c>
      <c r="AE18" s="46">
        <f t="shared" si="6"/>
        <v>0</v>
      </c>
      <c r="AF18" s="54"/>
    </row>
    <row r="19" spans="1:32" s="44" customFormat="1" ht="18.75" x14ac:dyDescent="0.3">
      <c r="A19" s="45" t="s">
        <v>31</v>
      </c>
      <c r="B19" s="46">
        <f t="shared" si="5"/>
        <v>0</v>
      </c>
      <c r="C19" s="46">
        <f t="shared" si="5"/>
        <v>0</v>
      </c>
      <c r="D19" s="46">
        <f t="shared" si="5"/>
        <v>0</v>
      </c>
      <c r="E19" s="46">
        <f t="shared" si="5"/>
        <v>0</v>
      </c>
      <c r="F19" s="48">
        <f>IF(B19=0,0, E19/B19*100)</f>
        <v>0</v>
      </c>
      <c r="G19" s="48">
        <f t="shared" si="2"/>
        <v>0</v>
      </c>
      <c r="H19" s="46">
        <f t="shared" si="6"/>
        <v>0</v>
      </c>
      <c r="I19" s="46">
        <f t="shared" si="6"/>
        <v>0</v>
      </c>
      <c r="J19" s="46">
        <f t="shared" si="6"/>
        <v>0</v>
      </c>
      <c r="K19" s="46">
        <f t="shared" si="6"/>
        <v>0</v>
      </c>
      <c r="L19" s="46">
        <f t="shared" si="6"/>
        <v>0</v>
      </c>
      <c r="M19" s="46">
        <f t="shared" si="6"/>
        <v>0</v>
      </c>
      <c r="N19" s="46">
        <f t="shared" si="6"/>
        <v>0</v>
      </c>
      <c r="O19" s="46">
        <f t="shared" si="6"/>
        <v>0</v>
      </c>
      <c r="P19" s="46">
        <f t="shared" si="6"/>
        <v>0</v>
      </c>
      <c r="Q19" s="46">
        <f t="shared" si="6"/>
        <v>0</v>
      </c>
      <c r="R19" s="46">
        <f t="shared" si="6"/>
        <v>0</v>
      </c>
      <c r="S19" s="46">
        <f t="shared" si="6"/>
        <v>0</v>
      </c>
      <c r="T19" s="46">
        <f t="shared" si="6"/>
        <v>0</v>
      </c>
      <c r="U19" s="46">
        <f t="shared" si="6"/>
        <v>0</v>
      </c>
      <c r="V19" s="46">
        <f t="shared" si="6"/>
        <v>0</v>
      </c>
      <c r="W19" s="46">
        <f t="shared" si="6"/>
        <v>0</v>
      </c>
      <c r="X19" s="46">
        <f t="shared" si="6"/>
        <v>0</v>
      </c>
      <c r="Y19" s="46">
        <f t="shared" si="6"/>
        <v>0</v>
      </c>
      <c r="Z19" s="46">
        <f t="shared" si="6"/>
        <v>0</v>
      </c>
      <c r="AA19" s="46">
        <f t="shared" si="6"/>
        <v>0</v>
      </c>
      <c r="AB19" s="46">
        <f t="shared" si="6"/>
        <v>0</v>
      </c>
      <c r="AC19" s="46">
        <f t="shared" si="6"/>
        <v>0</v>
      </c>
      <c r="AD19" s="46">
        <f t="shared" si="6"/>
        <v>0</v>
      </c>
      <c r="AE19" s="46">
        <f t="shared" si="6"/>
        <v>0</v>
      </c>
      <c r="AF19" s="54"/>
    </row>
    <row r="20" spans="1:32" s="44" customFormat="1" ht="18.75" x14ac:dyDescent="0.3">
      <c r="A20" s="45" t="s">
        <v>32</v>
      </c>
      <c r="B20" s="46">
        <f t="shared" si="5"/>
        <v>0</v>
      </c>
      <c r="C20" s="46">
        <f t="shared" si="5"/>
        <v>0</v>
      </c>
      <c r="D20" s="46">
        <f t="shared" si="5"/>
        <v>0</v>
      </c>
      <c r="E20" s="46">
        <f t="shared" si="5"/>
        <v>0</v>
      </c>
      <c r="F20" s="48">
        <f>IF(B20=0,0, E20/B20*100)</f>
        <v>0</v>
      </c>
      <c r="G20" s="48">
        <f t="shared" si="2"/>
        <v>0</v>
      </c>
      <c r="H20" s="46">
        <f t="shared" si="6"/>
        <v>0</v>
      </c>
      <c r="I20" s="46">
        <f t="shared" si="6"/>
        <v>0</v>
      </c>
      <c r="J20" s="46">
        <f t="shared" si="6"/>
        <v>0</v>
      </c>
      <c r="K20" s="46">
        <f t="shared" si="6"/>
        <v>0</v>
      </c>
      <c r="L20" s="46">
        <f t="shared" si="6"/>
        <v>0</v>
      </c>
      <c r="M20" s="46">
        <f t="shared" si="6"/>
        <v>0</v>
      </c>
      <c r="N20" s="46">
        <f t="shared" si="6"/>
        <v>0</v>
      </c>
      <c r="O20" s="46">
        <f t="shared" si="6"/>
        <v>0</v>
      </c>
      <c r="P20" s="46">
        <f t="shared" si="6"/>
        <v>0</v>
      </c>
      <c r="Q20" s="46">
        <f t="shared" si="6"/>
        <v>0</v>
      </c>
      <c r="R20" s="46">
        <f t="shared" si="6"/>
        <v>0</v>
      </c>
      <c r="S20" s="46">
        <f t="shared" si="6"/>
        <v>0</v>
      </c>
      <c r="T20" s="46">
        <f t="shared" si="6"/>
        <v>0</v>
      </c>
      <c r="U20" s="46">
        <f t="shared" si="6"/>
        <v>0</v>
      </c>
      <c r="V20" s="46">
        <f t="shared" si="6"/>
        <v>0</v>
      </c>
      <c r="W20" s="46">
        <f t="shared" si="6"/>
        <v>0</v>
      </c>
      <c r="X20" s="46">
        <f t="shared" si="6"/>
        <v>0</v>
      </c>
      <c r="Y20" s="46">
        <f t="shared" si="6"/>
        <v>0</v>
      </c>
      <c r="Z20" s="46">
        <f t="shared" si="6"/>
        <v>0</v>
      </c>
      <c r="AA20" s="46">
        <f t="shared" si="6"/>
        <v>0</v>
      </c>
      <c r="AB20" s="46">
        <f t="shared" si="6"/>
        <v>0</v>
      </c>
      <c r="AC20" s="46">
        <f t="shared" si="6"/>
        <v>0</v>
      </c>
      <c r="AD20" s="46">
        <f t="shared" si="6"/>
        <v>0</v>
      </c>
      <c r="AE20" s="46">
        <f t="shared" si="6"/>
        <v>0</v>
      </c>
      <c r="AF20" s="54"/>
    </row>
    <row r="21" spans="1:32" s="57" customFormat="1" ht="93.75" x14ac:dyDescent="0.2">
      <c r="A21" s="55" t="s">
        <v>34</v>
      </c>
      <c r="B21" s="41">
        <f t="shared" ref="B21:AE21" si="7">B22</f>
        <v>806.7</v>
      </c>
      <c r="C21" s="41">
        <f t="shared" si="7"/>
        <v>0</v>
      </c>
      <c r="D21" s="41">
        <f t="shared" si="7"/>
        <v>0</v>
      </c>
      <c r="E21" s="41">
        <f t="shared" si="7"/>
        <v>0</v>
      </c>
      <c r="F21" s="42">
        <f t="shared" si="1"/>
        <v>0</v>
      </c>
      <c r="G21" s="42">
        <f t="shared" si="2"/>
        <v>0</v>
      </c>
      <c r="H21" s="41">
        <f t="shared" si="7"/>
        <v>0</v>
      </c>
      <c r="I21" s="41">
        <f t="shared" si="7"/>
        <v>0</v>
      </c>
      <c r="J21" s="41">
        <f t="shared" si="7"/>
        <v>0</v>
      </c>
      <c r="K21" s="41">
        <f t="shared" si="7"/>
        <v>0</v>
      </c>
      <c r="L21" s="41">
        <f t="shared" si="7"/>
        <v>0</v>
      </c>
      <c r="M21" s="41">
        <f t="shared" si="7"/>
        <v>0</v>
      </c>
      <c r="N21" s="41">
        <f t="shared" si="7"/>
        <v>0</v>
      </c>
      <c r="O21" s="41">
        <f t="shared" si="7"/>
        <v>0</v>
      </c>
      <c r="P21" s="41">
        <f t="shared" si="7"/>
        <v>0</v>
      </c>
      <c r="Q21" s="41">
        <f t="shared" si="7"/>
        <v>0</v>
      </c>
      <c r="R21" s="41">
        <f t="shared" si="7"/>
        <v>806.7</v>
      </c>
      <c r="S21" s="41">
        <f t="shared" si="7"/>
        <v>0</v>
      </c>
      <c r="T21" s="41">
        <f t="shared" si="7"/>
        <v>0</v>
      </c>
      <c r="U21" s="41">
        <f t="shared" si="7"/>
        <v>0</v>
      </c>
      <c r="V21" s="41">
        <f t="shared" si="7"/>
        <v>0</v>
      </c>
      <c r="W21" s="41">
        <f t="shared" si="7"/>
        <v>0</v>
      </c>
      <c r="X21" s="41">
        <f t="shared" si="7"/>
        <v>0</v>
      </c>
      <c r="Y21" s="41">
        <f t="shared" si="7"/>
        <v>0</v>
      </c>
      <c r="Z21" s="41">
        <f t="shared" si="7"/>
        <v>0</v>
      </c>
      <c r="AA21" s="41">
        <f t="shared" si="7"/>
        <v>0</v>
      </c>
      <c r="AB21" s="41">
        <f t="shared" si="7"/>
        <v>0</v>
      </c>
      <c r="AC21" s="41">
        <f t="shared" si="7"/>
        <v>0</v>
      </c>
      <c r="AD21" s="41">
        <f t="shared" si="7"/>
        <v>0</v>
      </c>
      <c r="AE21" s="41">
        <f t="shared" si="7"/>
        <v>0</v>
      </c>
      <c r="AF21" s="56" t="s">
        <v>35</v>
      </c>
    </row>
    <row r="22" spans="1:32" s="44" customFormat="1" ht="18.75" x14ac:dyDescent="0.3">
      <c r="A22" s="53" t="s">
        <v>28</v>
      </c>
      <c r="B22" s="40">
        <f>SUM(B23:B26)</f>
        <v>806.7</v>
      </c>
      <c r="C22" s="40">
        <f>SUM(C23:C26)</f>
        <v>0</v>
      </c>
      <c r="D22" s="40">
        <f>SUM(D23:D26)</f>
        <v>0</v>
      </c>
      <c r="E22" s="41">
        <f>SUM(E23:E26)</f>
        <v>0</v>
      </c>
      <c r="F22" s="42">
        <f t="shared" si="1"/>
        <v>0</v>
      </c>
      <c r="G22" s="42">
        <f t="shared" si="2"/>
        <v>0</v>
      </c>
      <c r="H22" s="41">
        <f>SUM(H23:H26)</f>
        <v>0</v>
      </c>
      <c r="I22" s="41">
        <f>SUM(I23:I26)</f>
        <v>0</v>
      </c>
      <c r="J22" s="40">
        <f>SUM(J23:J26)</f>
        <v>0</v>
      </c>
      <c r="K22" s="41">
        <f>SUM(K23:K26)</f>
        <v>0</v>
      </c>
      <c r="L22" s="40">
        <f t="shared" ref="L22:AE22" si="8">SUM(L23:L26)</f>
        <v>0</v>
      </c>
      <c r="M22" s="41">
        <f t="shared" si="8"/>
        <v>0</v>
      </c>
      <c r="N22" s="40">
        <f t="shared" si="8"/>
        <v>0</v>
      </c>
      <c r="O22" s="41">
        <f t="shared" si="8"/>
        <v>0</v>
      </c>
      <c r="P22" s="40">
        <f t="shared" si="8"/>
        <v>0</v>
      </c>
      <c r="Q22" s="41">
        <f t="shared" si="8"/>
        <v>0</v>
      </c>
      <c r="R22" s="40">
        <f t="shared" si="8"/>
        <v>806.7</v>
      </c>
      <c r="S22" s="41">
        <f t="shared" si="8"/>
        <v>0</v>
      </c>
      <c r="T22" s="40">
        <f t="shared" si="8"/>
        <v>0</v>
      </c>
      <c r="U22" s="41">
        <f t="shared" si="8"/>
        <v>0</v>
      </c>
      <c r="V22" s="40">
        <f t="shared" si="8"/>
        <v>0</v>
      </c>
      <c r="W22" s="41">
        <f t="shared" si="8"/>
        <v>0</v>
      </c>
      <c r="X22" s="40">
        <f t="shared" si="8"/>
        <v>0</v>
      </c>
      <c r="Y22" s="41">
        <f t="shared" si="8"/>
        <v>0</v>
      </c>
      <c r="Z22" s="40">
        <f t="shared" si="8"/>
        <v>0</v>
      </c>
      <c r="AA22" s="41">
        <f t="shared" si="8"/>
        <v>0</v>
      </c>
      <c r="AB22" s="40">
        <f t="shared" si="8"/>
        <v>0</v>
      </c>
      <c r="AC22" s="41">
        <f t="shared" si="8"/>
        <v>0</v>
      </c>
      <c r="AD22" s="40">
        <f t="shared" si="8"/>
        <v>0</v>
      </c>
      <c r="AE22" s="41">
        <f t="shared" si="8"/>
        <v>0</v>
      </c>
      <c r="AF22" s="58"/>
    </row>
    <row r="23" spans="1:32" s="44" customFormat="1" ht="18.75" x14ac:dyDescent="0.3">
      <c r="A23" s="45" t="s">
        <v>29</v>
      </c>
      <c r="B23" s="46">
        <f>H23+J23+L23+N23+P23+R23+T23+V23+X23+Z23+AB23+AD23</f>
        <v>0</v>
      </c>
      <c r="C23" s="46">
        <f>H23+J23</f>
        <v>0</v>
      </c>
      <c r="D23" s="46">
        <f>E23</f>
        <v>0</v>
      </c>
      <c r="E23" s="47">
        <f>I23+K23+M23+O23+Q23+S23+U23+W23+Y23+AA23+AC23+AE23</f>
        <v>0</v>
      </c>
      <c r="F23" s="48">
        <f t="shared" si="1"/>
        <v>0</v>
      </c>
      <c r="G23" s="48">
        <f t="shared" si="2"/>
        <v>0</v>
      </c>
      <c r="H23" s="47">
        <v>0</v>
      </c>
      <c r="I23" s="47">
        <v>0</v>
      </c>
      <c r="J23" s="46">
        <v>0</v>
      </c>
      <c r="K23" s="47">
        <v>0</v>
      </c>
      <c r="L23" s="46">
        <v>0</v>
      </c>
      <c r="M23" s="47">
        <v>0</v>
      </c>
      <c r="N23" s="46">
        <v>0</v>
      </c>
      <c r="O23" s="47">
        <v>0</v>
      </c>
      <c r="P23" s="46">
        <v>0</v>
      </c>
      <c r="Q23" s="47">
        <v>0</v>
      </c>
      <c r="R23" s="46">
        <v>0</v>
      </c>
      <c r="S23" s="47">
        <v>0</v>
      </c>
      <c r="T23" s="46">
        <v>0</v>
      </c>
      <c r="U23" s="47">
        <v>0</v>
      </c>
      <c r="V23" s="46">
        <v>0</v>
      </c>
      <c r="W23" s="47">
        <v>0</v>
      </c>
      <c r="X23" s="46">
        <v>0</v>
      </c>
      <c r="Y23" s="47">
        <v>0</v>
      </c>
      <c r="Z23" s="46">
        <v>0</v>
      </c>
      <c r="AA23" s="47">
        <v>0</v>
      </c>
      <c r="AB23" s="46">
        <v>0</v>
      </c>
      <c r="AC23" s="47">
        <v>0</v>
      </c>
      <c r="AD23" s="46">
        <v>0</v>
      </c>
      <c r="AE23" s="47">
        <v>0</v>
      </c>
      <c r="AF23" s="58"/>
    </row>
    <row r="24" spans="1:32" s="44" customFormat="1" ht="18.75" x14ac:dyDescent="0.3">
      <c r="A24" s="45" t="s">
        <v>30</v>
      </c>
      <c r="B24" s="46">
        <f>H24+J24+L24+N24+P24+R24+T24+V24+X24+Z24+AB24+AD24</f>
        <v>806.7</v>
      </c>
      <c r="C24" s="46">
        <f>H24+J24</f>
        <v>0</v>
      </c>
      <c r="D24" s="46">
        <f>E24</f>
        <v>0</v>
      </c>
      <c r="E24" s="47">
        <f>I24+K24+M24+O24+Q24+S24+U24+W24+Y24+AA24+AC24+AE24</f>
        <v>0</v>
      </c>
      <c r="F24" s="48">
        <f t="shared" si="1"/>
        <v>0</v>
      </c>
      <c r="G24" s="48">
        <f t="shared" si="2"/>
        <v>0</v>
      </c>
      <c r="H24" s="47">
        <v>0</v>
      </c>
      <c r="I24" s="47">
        <v>0</v>
      </c>
      <c r="J24" s="46">
        <v>0</v>
      </c>
      <c r="K24" s="47">
        <v>0</v>
      </c>
      <c r="L24" s="46">
        <v>0</v>
      </c>
      <c r="M24" s="47">
        <v>0</v>
      </c>
      <c r="N24" s="46">
        <v>0</v>
      </c>
      <c r="O24" s="47">
        <v>0</v>
      </c>
      <c r="P24" s="46">
        <v>0</v>
      </c>
      <c r="Q24" s="47">
        <v>0</v>
      </c>
      <c r="R24" s="46">
        <v>806.7</v>
      </c>
      <c r="S24" s="47">
        <v>0</v>
      </c>
      <c r="T24" s="46">
        <v>0</v>
      </c>
      <c r="U24" s="47">
        <v>0</v>
      </c>
      <c r="V24" s="46">
        <v>0</v>
      </c>
      <c r="W24" s="47">
        <v>0</v>
      </c>
      <c r="X24" s="46">
        <v>0</v>
      </c>
      <c r="Y24" s="47">
        <v>0</v>
      </c>
      <c r="Z24" s="46">
        <v>0</v>
      </c>
      <c r="AA24" s="47">
        <v>0</v>
      </c>
      <c r="AB24" s="46">
        <v>0</v>
      </c>
      <c r="AC24" s="47">
        <v>0</v>
      </c>
      <c r="AD24" s="46">
        <v>0</v>
      </c>
      <c r="AE24" s="47">
        <v>0</v>
      </c>
      <c r="AF24" s="58"/>
    </row>
    <row r="25" spans="1:32" s="44" customFormat="1" ht="18.75" x14ac:dyDescent="0.3">
      <c r="A25" s="45" t="s">
        <v>31</v>
      </c>
      <c r="B25" s="46">
        <f>H25+J25+L25+N25+P25+R25+T25+V25+X25+Z25+AB25+AD25</f>
        <v>0</v>
      </c>
      <c r="C25" s="46">
        <f>H25+J25</f>
        <v>0</v>
      </c>
      <c r="D25" s="46">
        <f>E25</f>
        <v>0</v>
      </c>
      <c r="E25" s="47">
        <f>I25+K25+M25+O25+Q25+S25+U25+W25+Y25+AA25+AC25+AE25</f>
        <v>0</v>
      </c>
      <c r="F25" s="48">
        <f t="shared" si="1"/>
        <v>0</v>
      </c>
      <c r="G25" s="48">
        <f t="shared" si="2"/>
        <v>0</v>
      </c>
      <c r="H25" s="47">
        <v>0</v>
      </c>
      <c r="I25" s="47">
        <v>0</v>
      </c>
      <c r="J25" s="46">
        <v>0</v>
      </c>
      <c r="K25" s="47">
        <v>0</v>
      </c>
      <c r="L25" s="46">
        <v>0</v>
      </c>
      <c r="M25" s="47">
        <v>0</v>
      </c>
      <c r="N25" s="46">
        <v>0</v>
      </c>
      <c r="O25" s="47">
        <v>0</v>
      </c>
      <c r="P25" s="46">
        <v>0</v>
      </c>
      <c r="Q25" s="47">
        <v>0</v>
      </c>
      <c r="R25" s="46">
        <v>0</v>
      </c>
      <c r="S25" s="47">
        <v>0</v>
      </c>
      <c r="T25" s="46">
        <v>0</v>
      </c>
      <c r="U25" s="47">
        <v>0</v>
      </c>
      <c r="V25" s="46">
        <v>0</v>
      </c>
      <c r="W25" s="47">
        <v>0</v>
      </c>
      <c r="X25" s="46">
        <v>0</v>
      </c>
      <c r="Y25" s="47">
        <v>0</v>
      </c>
      <c r="Z25" s="46">
        <v>0</v>
      </c>
      <c r="AA25" s="47">
        <v>0</v>
      </c>
      <c r="AB25" s="46">
        <v>0</v>
      </c>
      <c r="AC25" s="47">
        <v>0</v>
      </c>
      <c r="AD25" s="46">
        <v>0</v>
      </c>
      <c r="AE25" s="47">
        <v>0</v>
      </c>
      <c r="AF25" s="58"/>
    </row>
    <row r="26" spans="1:32" s="44" customFormat="1" ht="18.75" x14ac:dyDescent="0.3">
      <c r="A26" s="45" t="s">
        <v>32</v>
      </c>
      <c r="B26" s="46">
        <f>H26+J26+L26+N26+P26+R26+T26+V26+X26+Z26+AB26+AD26</f>
        <v>0</v>
      </c>
      <c r="C26" s="46">
        <f>H26+J26</f>
        <v>0</v>
      </c>
      <c r="D26" s="46">
        <f>E26</f>
        <v>0</v>
      </c>
      <c r="E26" s="47">
        <f>I26+K26+M26+O26+Q26+S26+U26+W26+Y26+AA26+AC26+AE26</f>
        <v>0</v>
      </c>
      <c r="F26" s="48">
        <f t="shared" si="1"/>
        <v>0</v>
      </c>
      <c r="G26" s="48">
        <f t="shared" si="2"/>
        <v>0</v>
      </c>
      <c r="H26" s="47">
        <v>0</v>
      </c>
      <c r="I26" s="47">
        <v>0</v>
      </c>
      <c r="J26" s="46">
        <v>0</v>
      </c>
      <c r="K26" s="47">
        <v>0</v>
      </c>
      <c r="L26" s="46">
        <v>0</v>
      </c>
      <c r="M26" s="47">
        <v>0</v>
      </c>
      <c r="N26" s="46">
        <v>0</v>
      </c>
      <c r="O26" s="47">
        <v>0</v>
      </c>
      <c r="P26" s="46">
        <v>0</v>
      </c>
      <c r="Q26" s="47">
        <v>0</v>
      </c>
      <c r="R26" s="46">
        <v>0</v>
      </c>
      <c r="S26" s="47">
        <v>0</v>
      </c>
      <c r="T26" s="46">
        <v>0</v>
      </c>
      <c r="U26" s="47">
        <v>0</v>
      </c>
      <c r="V26" s="46">
        <v>0</v>
      </c>
      <c r="W26" s="47">
        <v>0</v>
      </c>
      <c r="X26" s="46">
        <v>0</v>
      </c>
      <c r="Y26" s="47">
        <v>0</v>
      </c>
      <c r="Z26" s="46">
        <v>0</v>
      </c>
      <c r="AA26" s="47">
        <v>0</v>
      </c>
      <c r="AB26" s="46">
        <v>0</v>
      </c>
      <c r="AC26" s="47">
        <v>0</v>
      </c>
      <c r="AD26" s="46">
        <v>0</v>
      </c>
      <c r="AE26" s="47">
        <v>0</v>
      </c>
      <c r="AF26" s="59"/>
    </row>
    <row r="27" spans="1:32" s="57" customFormat="1" ht="56.25" x14ac:dyDescent="0.2">
      <c r="A27" s="55" t="s">
        <v>36</v>
      </c>
      <c r="B27" s="41">
        <f t="shared" ref="B27:AE27" si="9">B28</f>
        <v>6923</v>
      </c>
      <c r="C27" s="41">
        <f t="shared" si="9"/>
        <v>0</v>
      </c>
      <c r="D27" s="41">
        <f t="shared" si="9"/>
        <v>0</v>
      </c>
      <c r="E27" s="41">
        <f t="shared" si="9"/>
        <v>0</v>
      </c>
      <c r="F27" s="42">
        <f t="shared" si="1"/>
        <v>0</v>
      </c>
      <c r="G27" s="42">
        <f t="shared" si="2"/>
        <v>0</v>
      </c>
      <c r="H27" s="41">
        <f t="shared" si="9"/>
        <v>0</v>
      </c>
      <c r="I27" s="41">
        <f t="shared" si="9"/>
        <v>0</v>
      </c>
      <c r="J27" s="41">
        <f t="shared" si="9"/>
        <v>0</v>
      </c>
      <c r="K27" s="41">
        <f t="shared" si="9"/>
        <v>0</v>
      </c>
      <c r="L27" s="41">
        <f t="shared" si="9"/>
        <v>0</v>
      </c>
      <c r="M27" s="41">
        <f t="shared" si="9"/>
        <v>0</v>
      </c>
      <c r="N27" s="41">
        <f t="shared" si="9"/>
        <v>0</v>
      </c>
      <c r="O27" s="41">
        <f t="shared" si="9"/>
        <v>0</v>
      </c>
      <c r="P27" s="41">
        <f t="shared" si="9"/>
        <v>0</v>
      </c>
      <c r="Q27" s="41">
        <f t="shared" si="9"/>
        <v>0</v>
      </c>
      <c r="R27" s="41">
        <f t="shared" si="9"/>
        <v>0</v>
      </c>
      <c r="S27" s="41">
        <f t="shared" si="9"/>
        <v>0</v>
      </c>
      <c r="T27" s="41">
        <f t="shared" si="9"/>
        <v>0</v>
      </c>
      <c r="U27" s="41">
        <f t="shared" si="9"/>
        <v>0</v>
      </c>
      <c r="V27" s="41">
        <f t="shared" si="9"/>
        <v>0</v>
      </c>
      <c r="W27" s="41">
        <f t="shared" si="9"/>
        <v>0</v>
      </c>
      <c r="X27" s="41">
        <f t="shared" si="9"/>
        <v>0</v>
      </c>
      <c r="Y27" s="41">
        <f t="shared" si="9"/>
        <v>0</v>
      </c>
      <c r="Z27" s="41">
        <f t="shared" si="9"/>
        <v>0</v>
      </c>
      <c r="AA27" s="41">
        <f t="shared" si="9"/>
        <v>0</v>
      </c>
      <c r="AB27" s="41">
        <f t="shared" si="9"/>
        <v>0</v>
      </c>
      <c r="AC27" s="41">
        <f t="shared" si="9"/>
        <v>0</v>
      </c>
      <c r="AD27" s="41">
        <f t="shared" si="9"/>
        <v>6923</v>
      </c>
      <c r="AE27" s="41">
        <f t="shared" si="9"/>
        <v>0</v>
      </c>
      <c r="AF27" s="56" t="s">
        <v>37</v>
      </c>
    </row>
    <row r="28" spans="1:32" s="44" customFormat="1" ht="18.75" x14ac:dyDescent="0.3">
      <c r="A28" s="53" t="s">
        <v>28</v>
      </c>
      <c r="B28" s="40">
        <f>SUM(B29:B32)</f>
        <v>6923</v>
      </c>
      <c r="C28" s="40">
        <f>SUM(C29:C32)</f>
        <v>0</v>
      </c>
      <c r="D28" s="40">
        <f>SUM(D29:D32)</f>
        <v>0</v>
      </c>
      <c r="E28" s="41">
        <f>SUM(E29:E32)</f>
        <v>0</v>
      </c>
      <c r="F28" s="42">
        <f t="shared" si="1"/>
        <v>0</v>
      </c>
      <c r="G28" s="42">
        <f t="shared" si="2"/>
        <v>0</v>
      </c>
      <c r="H28" s="41">
        <f>SUM(H29:H32)</f>
        <v>0</v>
      </c>
      <c r="I28" s="41">
        <f>SUM(I29:I32)</f>
        <v>0</v>
      </c>
      <c r="J28" s="40">
        <f>SUM(J29:J32)</f>
        <v>0</v>
      </c>
      <c r="K28" s="41">
        <f>SUM(K29:K32)</f>
        <v>0</v>
      </c>
      <c r="L28" s="40">
        <f t="shared" ref="L28:AE28" si="10">SUM(L29:L32)</f>
        <v>0</v>
      </c>
      <c r="M28" s="41">
        <f t="shared" si="10"/>
        <v>0</v>
      </c>
      <c r="N28" s="40">
        <f t="shared" si="10"/>
        <v>0</v>
      </c>
      <c r="O28" s="41">
        <f t="shared" si="10"/>
        <v>0</v>
      </c>
      <c r="P28" s="40">
        <f t="shared" si="10"/>
        <v>0</v>
      </c>
      <c r="Q28" s="41">
        <f t="shared" si="10"/>
        <v>0</v>
      </c>
      <c r="R28" s="40">
        <f t="shared" si="10"/>
        <v>0</v>
      </c>
      <c r="S28" s="41">
        <f t="shared" si="10"/>
        <v>0</v>
      </c>
      <c r="T28" s="40">
        <f t="shared" si="10"/>
        <v>0</v>
      </c>
      <c r="U28" s="41">
        <f t="shared" si="10"/>
        <v>0</v>
      </c>
      <c r="V28" s="40">
        <f t="shared" si="10"/>
        <v>0</v>
      </c>
      <c r="W28" s="41">
        <f t="shared" si="10"/>
        <v>0</v>
      </c>
      <c r="X28" s="40">
        <f t="shared" si="10"/>
        <v>0</v>
      </c>
      <c r="Y28" s="41">
        <f t="shared" si="10"/>
        <v>0</v>
      </c>
      <c r="Z28" s="40">
        <f t="shared" si="10"/>
        <v>0</v>
      </c>
      <c r="AA28" s="41">
        <f t="shared" si="10"/>
        <v>0</v>
      </c>
      <c r="AB28" s="40">
        <f t="shared" si="10"/>
        <v>0</v>
      </c>
      <c r="AC28" s="41">
        <f t="shared" si="10"/>
        <v>0</v>
      </c>
      <c r="AD28" s="40">
        <f t="shared" si="10"/>
        <v>6923</v>
      </c>
      <c r="AE28" s="41">
        <f t="shared" si="10"/>
        <v>0</v>
      </c>
      <c r="AF28" s="58"/>
    </row>
    <row r="29" spans="1:32" s="44" customFormat="1" ht="18.75" x14ac:dyDescent="0.3">
      <c r="A29" s="45" t="s">
        <v>29</v>
      </c>
      <c r="B29" s="46">
        <f>H29+J29+L29+N29+P29+R29+T29+V29+X29+Z29+AB29+AD29</f>
        <v>0</v>
      </c>
      <c r="C29" s="46">
        <f>H29+J29</f>
        <v>0</v>
      </c>
      <c r="D29" s="46">
        <f>E29</f>
        <v>0</v>
      </c>
      <c r="E29" s="47">
        <f>I29+K29+M29+O29+Q29+S29+U29+W29+Y29+AA29+AC29+AE29</f>
        <v>0</v>
      </c>
      <c r="F29" s="48">
        <f t="shared" si="1"/>
        <v>0</v>
      </c>
      <c r="G29" s="48">
        <f t="shared" si="2"/>
        <v>0</v>
      </c>
      <c r="H29" s="47">
        <v>0</v>
      </c>
      <c r="I29" s="47">
        <v>0</v>
      </c>
      <c r="J29" s="46">
        <v>0</v>
      </c>
      <c r="K29" s="47">
        <v>0</v>
      </c>
      <c r="L29" s="46">
        <v>0</v>
      </c>
      <c r="M29" s="47">
        <v>0</v>
      </c>
      <c r="N29" s="46">
        <v>0</v>
      </c>
      <c r="O29" s="47">
        <v>0</v>
      </c>
      <c r="P29" s="46">
        <v>0</v>
      </c>
      <c r="Q29" s="47">
        <v>0</v>
      </c>
      <c r="R29" s="46">
        <v>0</v>
      </c>
      <c r="S29" s="47">
        <v>0</v>
      </c>
      <c r="T29" s="46">
        <v>0</v>
      </c>
      <c r="U29" s="47">
        <v>0</v>
      </c>
      <c r="V29" s="46">
        <v>0</v>
      </c>
      <c r="W29" s="47">
        <v>0</v>
      </c>
      <c r="X29" s="46">
        <v>0</v>
      </c>
      <c r="Y29" s="47">
        <v>0</v>
      </c>
      <c r="Z29" s="46">
        <v>0</v>
      </c>
      <c r="AA29" s="47">
        <v>0</v>
      </c>
      <c r="AB29" s="46">
        <v>0</v>
      </c>
      <c r="AC29" s="47">
        <v>0</v>
      </c>
      <c r="AD29" s="46">
        <v>0</v>
      </c>
      <c r="AE29" s="47">
        <v>0</v>
      </c>
      <c r="AF29" s="58"/>
    </row>
    <row r="30" spans="1:32" s="44" customFormat="1" ht="18.75" x14ac:dyDescent="0.3">
      <c r="A30" s="45" t="s">
        <v>30</v>
      </c>
      <c r="B30" s="46">
        <f>H30+J30+L30+N30+P30+R30+T30+V30+X30+Z30+AB30+AD30</f>
        <v>6923</v>
      </c>
      <c r="C30" s="46">
        <f>H30+J30</f>
        <v>0</v>
      </c>
      <c r="D30" s="46">
        <f>E30</f>
        <v>0</v>
      </c>
      <c r="E30" s="47">
        <f>I30+K30+M30+O30+Q30+S30+U30+W30+Y30+AA30+AC30+AE30</f>
        <v>0</v>
      </c>
      <c r="F30" s="48">
        <f t="shared" si="1"/>
        <v>0</v>
      </c>
      <c r="G30" s="48">
        <f t="shared" si="2"/>
        <v>0</v>
      </c>
      <c r="H30" s="47">
        <v>0</v>
      </c>
      <c r="I30" s="47">
        <v>0</v>
      </c>
      <c r="J30" s="46">
        <v>0</v>
      </c>
      <c r="K30" s="47">
        <v>0</v>
      </c>
      <c r="L30" s="46">
        <v>0</v>
      </c>
      <c r="M30" s="47">
        <v>0</v>
      </c>
      <c r="N30" s="46">
        <v>0</v>
      </c>
      <c r="O30" s="47">
        <v>0</v>
      </c>
      <c r="P30" s="46">
        <v>0</v>
      </c>
      <c r="Q30" s="47">
        <v>0</v>
      </c>
      <c r="R30" s="46">
        <v>0</v>
      </c>
      <c r="S30" s="47">
        <v>0</v>
      </c>
      <c r="T30" s="46">
        <v>0</v>
      </c>
      <c r="U30" s="47">
        <v>0</v>
      </c>
      <c r="V30" s="46">
        <v>0</v>
      </c>
      <c r="W30" s="47">
        <v>0</v>
      </c>
      <c r="X30" s="46">
        <v>0</v>
      </c>
      <c r="Y30" s="47">
        <v>0</v>
      </c>
      <c r="Z30" s="46">
        <v>0</v>
      </c>
      <c r="AA30" s="47">
        <v>0</v>
      </c>
      <c r="AB30" s="46">
        <v>0</v>
      </c>
      <c r="AC30" s="47">
        <v>0</v>
      </c>
      <c r="AD30" s="46">
        <v>6923</v>
      </c>
      <c r="AE30" s="47">
        <v>0</v>
      </c>
      <c r="AF30" s="58"/>
    </row>
    <row r="31" spans="1:32" s="44" customFormat="1" ht="18.75" x14ac:dyDescent="0.3">
      <c r="A31" s="45" t="s">
        <v>31</v>
      </c>
      <c r="B31" s="46">
        <f>H31+J31+L31+N31+P31+R31+T31+V31+X31+Z31+AB31+AD31</f>
        <v>0</v>
      </c>
      <c r="C31" s="46">
        <f>H31+J31</f>
        <v>0</v>
      </c>
      <c r="D31" s="46">
        <f>E31</f>
        <v>0</v>
      </c>
      <c r="E31" s="47">
        <f>I31+K31+M31+O31+Q31+S31+U31+W31+Y31+AA31+AC31+AE31</f>
        <v>0</v>
      </c>
      <c r="F31" s="48">
        <f t="shared" si="1"/>
        <v>0</v>
      </c>
      <c r="G31" s="48">
        <f t="shared" si="2"/>
        <v>0</v>
      </c>
      <c r="H31" s="47">
        <v>0</v>
      </c>
      <c r="I31" s="47">
        <v>0</v>
      </c>
      <c r="J31" s="46">
        <v>0</v>
      </c>
      <c r="K31" s="47">
        <v>0</v>
      </c>
      <c r="L31" s="46">
        <v>0</v>
      </c>
      <c r="M31" s="47">
        <v>0</v>
      </c>
      <c r="N31" s="46">
        <v>0</v>
      </c>
      <c r="O31" s="47">
        <v>0</v>
      </c>
      <c r="P31" s="46">
        <v>0</v>
      </c>
      <c r="Q31" s="47">
        <v>0</v>
      </c>
      <c r="R31" s="46">
        <v>0</v>
      </c>
      <c r="S31" s="47">
        <v>0</v>
      </c>
      <c r="T31" s="46">
        <v>0</v>
      </c>
      <c r="U31" s="47">
        <v>0</v>
      </c>
      <c r="V31" s="46">
        <v>0</v>
      </c>
      <c r="W31" s="47">
        <v>0</v>
      </c>
      <c r="X31" s="46">
        <v>0</v>
      </c>
      <c r="Y31" s="47">
        <v>0</v>
      </c>
      <c r="Z31" s="46">
        <v>0</v>
      </c>
      <c r="AA31" s="47">
        <v>0</v>
      </c>
      <c r="AB31" s="46">
        <v>0</v>
      </c>
      <c r="AC31" s="47">
        <v>0</v>
      </c>
      <c r="AD31" s="46">
        <v>0</v>
      </c>
      <c r="AE31" s="47">
        <v>0</v>
      </c>
      <c r="AF31" s="58"/>
    </row>
    <row r="32" spans="1:32" s="44" customFormat="1" ht="18.75" x14ac:dyDescent="0.3">
      <c r="A32" s="45" t="s">
        <v>32</v>
      </c>
      <c r="B32" s="46">
        <f>H32+J32+L32+N32+P32+R32+T32+V32+X32+Z32+AB32+AD32</f>
        <v>0</v>
      </c>
      <c r="C32" s="46">
        <f>H32+J32</f>
        <v>0</v>
      </c>
      <c r="D32" s="46">
        <f>E32</f>
        <v>0</v>
      </c>
      <c r="E32" s="47">
        <f>I32+K32+M32+O32+Q32+S32+U32+W32+Y32+AA32+AC32+AE32</f>
        <v>0</v>
      </c>
      <c r="F32" s="48">
        <f t="shared" si="1"/>
        <v>0</v>
      </c>
      <c r="G32" s="48">
        <f t="shared" si="2"/>
        <v>0</v>
      </c>
      <c r="H32" s="47">
        <v>0</v>
      </c>
      <c r="I32" s="47">
        <v>0</v>
      </c>
      <c r="J32" s="46">
        <v>0</v>
      </c>
      <c r="K32" s="47">
        <v>0</v>
      </c>
      <c r="L32" s="46">
        <v>0</v>
      </c>
      <c r="M32" s="47">
        <v>0</v>
      </c>
      <c r="N32" s="46">
        <v>0</v>
      </c>
      <c r="O32" s="47">
        <v>0</v>
      </c>
      <c r="P32" s="46">
        <v>0</v>
      </c>
      <c r="Q32" s="47">
        <v>0</v>
      </c>
      <c r="R32" s="46">
        <v>0</v>
      </c>
      <c r="S32" s="47">
        <v>0</v>
      </c>
      <c r="T32" s="46">
        <v>0</v>
      </c>
      <c r="U32" s="47">
        <v>0</v>
      </c>
      <c r="V32" s="46">
        <v>0</v>
      </c>
      <c r="W32" s="47">
        <v>0</v>
      </c>
      <c r="X32" s="46">
        <v>0</v>
      </c>
      <c r="Y32" s="47">
        <v>0</v>
      </c>
      <c r="Z32" s="46">
        <v>0</v>
      </c>
      <c r="AA32" s="47">
        <v>0</v>
      </c>
      <c r="AB32" s="46">
        <v>0</v>
      </c>
      <c r="AC32" s="47">
        <v>0</v>
      </c>
      <c r="AD32" s="46">
        <v>0</v>
      </c>
      <c r="AE32" s="47">
        <v>0</v>
      </c>
      <c r="AF32" s="59"/>
    </row>
    <row r="33" spans="1:32" s="57" customFormat="1" ht="112.5" x14ac:dyDescent="0.2">
      <c r="A33" s="55" t="s">
        <v>38</v>
      </c>
      <c r="B33" s="41">
        <f t="shared" ref="B33:AE33" si="11">B34</f>
        <v>620</v>
      </c>
      <c r="C33" s="41">
        <f t="shared" si="11"/>
        <v>0</v>
      </c>
      <c r="D33" s="41">
        <f t="shared" si="11"/>
        <v>0</v>
      </c>
      <c r="E33" s="41">
        <f t="shared" si="11"/>
        <v>0</v>
      </c>
      <c r="F33" s="42">
        <f t="shared" si="1"/>
        <v>0</v>
      </c>
      <c r="G33" s="42">
        <f t="shared" si="2"/>
        <v>0</v>
      </c>
      <c r="H33" s="41">
        <f t="shared" si="11"/>
        <v>0</v>
      </c>
      <c r="I33" s="41">
        <f t="shared" si="11"/>
        <v>0</v>
      </c>
      <c r="J33" s="41">
        <f t="shared" si="11"/>
        <v>0</v>
      </c>
      <c r="K33" s="41">
        <f t="shared" si="11"/>
        <v>0</v>
      </c>
      <c r="L33" s="41">
        <f t="shared" si="11"/>
        <v>0</v>
      </c>
      <c r="M33" s="41">
        <f t="shared" si="11"/>
        <v>0</v>
      </c>
      <c r="N33" s="41">
        <f t="shared" si="11"/>
        <v>0</v>
      </c>
      <c r="O33" s="41">
        <f t="shared" si="11"/>
        <v>0</v>
      </c>
      <c r="P33" s="41">
        <f t="shared" si="11"/>
        <v>0</v>
      </c>
      <c r="Q33" s="41">
        <f t="shared" si="11"/>
        <v>0</v>
      </c>
      <c r="R33" s="41">
        <f t="shared" si="11"/>
        <v>620</v>
      </c>
      <c r="S33" s="41">
        <f t="shared" si="11"/>
        <v>0</v>
      </c>
      <c r="T33" s="41">
        <f t="shared" si="11"/>
        <v>0</v>
      </c>
      <c r="U33" s="41">
        <f t="shared" si="11"/>
        <v>0</v>
      </c>
      <c r="V33" s="41">
        <f t="shared" si="11"/>
        <v>0</v>
      </c>
      <c r="W33" s="41">
        <f t="shared" si="11"/>
        <v>0</v>
      </c>
      <c r="X33" s="41">
        <f t="shared" si="11"/>
        <v>0</v>
      </c>
      <c r="Y33" s="41">
        <f t="shared" si="11"/>
        <v>0</v>
      </c>
      <c r="Z33" s="41">
        <f t="shared" si="11"/>
        <v>0</v>
      </c>
      <c r="AA33" s="41">
        <f t="shared" si="11"/>
        <v>0</v>
      </c>
      <c r="AB33" s="41">
        <f t="shared" si="11"/>
        <v>0</v>
      </c>
      <c r="AC33" s="41">
        <f t="shared" si="11"/>
        <v>0</v>
      </c>
      <c r="AD33" s="41">
        <f t="shared" si="11"/>
        <v>0</v>
      </c>
      <c r="AE33" s="41">
        <f t="shared" si="11"/>
        <v>0</v>
      </c>
      <c r="AF33" s="56" t="s">
        <v>39</v>
      </c>
    </row>
    <row r="34" spans="1:32" s="44" customFormat="1" ht="18.75" x14ac:dyDescent="0.3">
      <c r="A34" s="53" t="s">
        <v>28</v>
      </c>
      <c r="B34" s="40">
        <f>SUM(B35:B38)</f>
        <v>620</v>
      </c>
      <c r="C34" s="40">
        <f>SUM(C35:C38)</f>
        <v>0</v>
      </c>
      <c r="D34" s="40">
        <f>SUM(D35:D38)</f>
        <v>0</v>
      </c>
      <c r="E34" s="41">
        <f>SUM(E35:E38)</f>
        <v>0</v>
      </c>
      <c r="F34" s="42">
        <f t="shared" si="1"/>
        <v>0</v>
      </c>
      <c r="G34" s="42">
        <f t="shared" si="2"/>
        <v>0</v>
      </c>
      <c r="H34" s="41">
        <f>SUM(H35:H38)</f>
        <v>0</v>
      </c>
      <c r="I34" s="41">
        <f>SUM(I35:I38)</f>
        <v>0</v>
      </c>
      <c r="J34" s="40">
        <f>SUM(J35:J38)</f>
        <v>0</v>
      </c>
      <c r="K34" s="41">
        <f>SUM(K35:K38)</f>
        <v>0</v>
      </c>
      <c r="L34" s="40">
        <f t="shared" ref="L34:AE34" si="12">SUM(L35:L38)</f>
        <v>0</v>
      </c>
      <c r="M34" s="41">
        <f t="shared" si="12"/>
        <v>0</v>
      </c>
      <c r="N34" s="40">
        <f t="shared" si="12"/>
        <v>0</v>
      </c>
      <c r="O34" s="41">
        <f t="shared" si="12"/>
        <v>0</v>
      </c>
      <c r="P34" s="40">
        <f t="shared" si="12"/>
        <v>0</v>
      </c>
      <c r="Q34" s="41">
        <f t="shared" si="12"/>
        <v>0</v>
      </c>
      <c r="R34" s="40">
        <f t="shared" si="12"/>
        <v>620</v>
      </c>
      <c r="S34" s="41">
        <f t="shared" si="12"/>
        <v>0</v>
      </c>
      <c r="T34" s="40">
        <f t="shared" si="12"/>
        <v>0</v>
      </c>
      <c r="U34" s="41">
        <f t="shared" si="12"/>
        <v>0</v>
      </c>
      <c r="V34" s="40">
        <f t="shared" si="12"/>
        <v>0</v>
      </c>
      <c r="W34" s="41">
        <f t="shared" si="12"/>
        <v>0</v>
      </c>
      <c r="X34" s="40">
        <f t="shared" si="12"/>
        <v>0</v>
      </c>
      <c r="Y34" s="41">
        <f t="shared" si="12"/>
        <v>0</v>
      </c>
      <c r="Z34" s="40">
        <f t="shared" si="12"/>
        <v>0</v>
      </c>
      <c r="AA34" s="41">
        <f t="shared" si="12"/>
        <v>0</v>
      </c>
      <c r="AB34" s="40">
        <f t="shared" si="12"/>
        <v>0</v>
      </c>
      <c r="AC34" s="41">
        <f t="shared" si="12"/>
        <v>0</v>
      </c>
      <c r="AD34" s="40">
        <f t="shared" si="12"/>
        <v>0</v>
      </c>
      <c r="AE34" s="41">
        <f t="shared" si="12"/>
        <v>0</v>
      </c>
      <c r="AF34" s="58"/>
    </row>
    <row r="35" spans="1:32" s="44" customFormat="1" ht="18.75" x14ac:dyDescent="0.3">
      <c r="A35" s="45" t="s">
        <v>29</v>
      </c>
      <c r="B35" s="46">
        <f>H35+J35+L35+N35+P35+R35+T35+V35+X35+Z35+AB35+AD35</f>
        <v>0</v>
      </c>
      <c r="C35" s="46">
        <f>H35+J35</f>
        <v>0</v>
      </c>
      <c r="D35" s="46">
        <f>E35</f>
        <v>0</v>
      </c>
      <c r="E35" s="47">
        <f>I35+K35+M35+O35+Q35+S35+U35+W35+Y35+AA35+AC35+AE35</f>
        <v>0</v>
      </c>
      <c r="F35" s="48">
        <f t="shared" si="1"/>
        <v>0</v>
      </c>
      <c r="G35" s="48">
        <f t="shared" si="2"/>
        <v>0</v>
      </c>
      <c r="H35" s="47">
        <v>0</v>
      </c>
      <c r="I35" s="47">
        <v>0</v>
      </c>
      <c r="J35" s="46">
        <v>0</v>
      </c>
      <c r="K35" s="47">
        <v>0</v>
      </c>
      <c r="L35" s="46">
        <v>0</v>
      </c>
      <c r="M35" s="47">
        <v>0</v>
      </c>
      <c r="N35" s="46">
        <v>0</v>
      </c>
      <c r="O35" s="47">
        <v>0</v>
      </c>
      <c r="P35" s="46">
        <v>0</v>
      </c>
      <c r="Q35" s="47">
        <v>0</v>
      </c>
      <c r="R35" s="46">
        <v>0</v>
      </c>
      <c r="S35" s="47">
        <v>0</v>
      </c>
      <c r="T35" s="46">
        <v>0</v>
      </c>
      <c r="U35" s="47">
        <v>0</v>
      </c>
      <c r="V35" s="46">
        <v>0</v>
      </c>
      <c r="W35" s="47">
        <v>0</v>
      </c>
      <c r="X35" s="46">
        <v>0</v>
      </c>
      <c r="Y35" s="47">
        <v>0</v>
      </c>
      <c r="Z35" s="46">
        <v>0</v>
      </c>
      <c r="AA35" s="47">
        <v>0</v>
      </c>
      <c r="AB35" s="46">
        <v>0</v>
      </c>
      <c r="AC35" s="47">
        <v>0</v>
      </c>
      <c r="AD35" s="46">
        <v>0</v>
      </c>
      <c r="AE35" s="47">
        <v>0</v>
      </c>
      <c r="AF35" s="58"/>
    </row>
    <row r="36" spans="1:32" s="44" customFormat="1" ht="18.75" x14ac:dyDescent="0.3">
      <c r="A36" s="45" t="s">
        <v>30</v>
      </c>
      <c r="B36" s="46">
        <f>H36+J36+L36+N36+P36+R36+T36+V36+X36+Z36+AB36+AD36</f>
        <v>620</v>
      </c>
      <c r="C36" s="46">
        <f>H36+J36</f>
        <v>0</v>
      </c>
      <c r="D36" s="46">
        <f>E36</f>
        <v>0</v>
      </c>
      <c r="E36" s="47">
        <f>I36+K36+M36+O36+Q36+S36+U36+W36+Y36+AA36+AC36+AE36</f>
        <v>0</v>
      </c>
      <c r="F36" s="48">
        <f t="shared" si="1"/>
        <v>0</v>
      </c>
      <c r="G36" s="48">
        <f t="shared" si="2"/>
        <v>0</v>
      </c>
      <c r="H36" s="47">
        <v>0</v>
      </c>
      <c r="I36" s="47">
        <v>0</v>
      </c>
      <c r="J36" s="46">
        <v>0</v>
      </c>
      <c r="K36" s="47">
        <v>0</v>
      </c>
      <c r="L36" s="46">
        <v>0</v>
      </c>
      <c r="M36" s="47">
        <v>0</v>
      </c>
      <c r="N36" s="46">
        <v>0</v>
      </c>
      <c r="O36" s="47">
        <v>0</v>
      </c>
      <c r="P36" s="46">
        <v>0</v>
      </c>
      <c r="Q36" s="47">
        <v>0</v>
      </c>
      <c r="R36" s="46">
        <v>620</v>
      </c>
      <c r="S36" s="47">
        <v>0</v>
      </c>
      <c r="T36" s="46">
        <v>0</v>
      </c>
      <c r="U36" s="47">
        <v>0</v>
      </c>
      <c r="V36" s="46">
        <v>0</v>
      </c>
      <c r="W36" s="47">
        <v>0</v>
      </c>
      <c r="X36" s="46">
        <v>0</v>
      </c>
      <c r="Y36" s="47">
        <v>0</v>
      </c>
      <c r="Z36" s="46">
        <v>0</v>
      </c>
      <c r="AA36" s="47">
        <v>0</v>
      </c>
      <c r="AB36" s="46">
        <v>0</v>
      </c>
      <c r="AC36" s="47">
        <v>0</v>
      </c>
      <c r="AD36" s="46">
        <v>0</v>
      </c>
      <c r="AE36" s="47">
        <v>0</v>
      </c>
      <c r="AF36" s="58"/>
    </row>
    <row r="37" spans="1:32" s="44" customFormat="1" ht="18.75" x14ac:dyDescent="0.3">
      <c r="A37" s="45" t="s">
        <v>31</v>
      </c>
      <c r="B37" s="46">
        <f>H37+J37+L37+N37+P37+R37+T37+V37+X37+Z37+AB37+AD37</f>
        <v>0</v>
      </c>
      <c r="C37" s="46">
        <f>H37+J37</f>
        <v>0</v>
      </c>
      <c r="D37" s="46">
        <f>E37</f>
        <v>0</v>
      </c>
      <c r="E37" s="47">
        <f>I37+K37+M37+O37+Q37+S37+U37+W37+Y37+AA37+AC37+AE37</f>
        <v>0</v>
      </c>
      <c r="F37" s="48">
        <f t="shared" si="1"/>
        <v>0</v>
      </c>
      <c r="G37" s="48">
        <f t="shared" si="2"/>
        <v>0</v>
      </c>
      <c r="H37" s="47">
        <v>0</v>
      </c>
      <c r="I37" s="47">
        <v>0</v>
      </c>
      <c r="J37" s="46">
        <v>0</v>
      </c>
      <c r="K37" s="47">
        <v>0</v>
      </c>
      <c r="L37" s="46">
        <v>0</v>
      </c>
      <c r="M37" s="47">
        <v>0</v>
      </c>
      <c r="N37" s="46">
        <v>0</v>
      </c>
      <c r="O37" s="47">
        <v>0</v>
      </c>
      <c r="P37" s="46">
        <v>0</v>
      </c>
      <c r="Q37" s="47">
        <v>0</v>
      </c>
      <c r="R37" s="46">
        <v>0</v>
      </c>
      <c r="S37" s="47">
        <v>0</v>
      </c>
      <c r="T37" s="46">
        <v>0</v>
      </c>
      <c r="U37" s="47">
        <v>0</v>
      </c>
      <c r="V37" s="46">
        <v>0</v>
      </c>
      <c r="W37" s="47">
        <v>0</v>
      </c>
      <c r="X37" s="46">
        <v>0</v>
      </c>
      <c r="Y37" s="47">
        <v>0</v>
      </c>
      <c r="Z37" s="46">
        <v>0</v>
      </c>
      <c r="AA37" s="47">
        <v>0</v>
      </c>
      <c r="AB37" s="46">
        <v>0</v>
      </c>
      <c r="AC37" s="47">
        <v>0</v>
      </c>
      <c r="AD37" s="46">
        <v>0</v>
      </c>
      <c r="AE37" s="47">
        <v>0</v>
      </c>
      <c r="AF37" s="58"/>
    </row>
    <row r="38" spans="1:32" s="44" customFormat="1" ht="18.75" x14ac:dyDescent="0.3">
      <c r="A38" s="45" t="s">
        <v>32</v>
      </c>
      <c r="B38" s="46">
        <f>H38+J38+L38+N38+P38+R38+T38+V38+X38+Z38+AB38+AD38</f>
        <v>0</v>
      </c>
      <c r="C38" s="46">
        <f>H38+J38</f>
        <v>0</v>
      </c>
      <c r="D38" s="46">
        <f>E38</f>
        <v>0</v>
      </c>
      <c r="E38" s="47">
        <f>I38+K38+M38+O38+Q38+S38+U38+W38+Y38+AA38+AC38+AE38</f>
        <v>0</v>
      </c>
      <c r="F38" s="48">
        <f t="shared" si="1"/>
        <v>0</v>
      </c>
      <c r="G38" s="48">
        <f t="shared" si="2"/>
        <v>0</v>
      </c>
      <c r="H38" s="47">
        <v>0</v>
      </c>
      <c r="I38" s="47">
        <v>0</v>
      </c>
      <c r="J38" s="46">
        <v>0</v>
      </c>
      <c r="K38" s="47">
        <v>0</v>
      </c>
      <c r="L38" s="46">
        <v>0</v>
      </c>
      <c r="M38" s="47">
        <v>0</v>
      </c>
      <c r="N38" s="46">
        <v>0</v>
      </c>
      <c r="O38" s="47">
        <v>0</v>
      </c>
      <c r="P38" s="46">
        <v>0</v>
      </c>
      <c r="Q38" s="47">
        <v>0</v>
      </c>
      <c r="R38" s="46">
        <v>0</v>
      </c>
      <c r="S38" s="47">
        <v>0</v>
      </c>
      <c r="T38" s="46">
        <v>0</v>
      </c>
      <c r="U38" s="47">
        <v>0</v>
      </c>
      <c r="V38" s="46">
        <v>0</v>
      </c>
      <c r="W38" s="47">
        <v>0</v>
      </c>
      <c r="X38" s="46">
        <v>0</v>
      </c>
      <c r="Y38" s="47">
        <v>0</v>
      </c>
      <c r="Z38" s="46">
        <v>0</v>
      </c>
      <c r="AA38" s="47">
        <v>0</v>
      </c>
      <c r="AB38" s="46">
        <v>0</v>
      </c>
      <c r="AC38" s="47">
        <v>0</v>
      </c>
      <c r="AD38" s="46">
        <v>0</v>
      </c>
      <c r="AE38" s="47">
        <v>0</v>
      </c>
      <c r="AF38" s="59"/>
    </row>
    <row r="39" spans="1:32" s="38" customFormat="1" ht="75" x14ac:dyDescent="0.3">
      <c r="A39" s="51" t="s">
        <v>40</v>
      </c>
      <c r="B39" s="35">
        <f>B40</f>
        <v>237438.60000000003</v>
      </c>
      <c r="C39" s="35">
        <f>C40</f>
        <v>44669.99</v>
      </c>
      <c r="D39" s="35">
        <f t="shared" ref="D39:AE39" si="13">D40</f>
        <v>40440.67</v>
      </c>
      <c r="E39" s="35">
        <f t="shared" si="13"/>
        <v>40440.67</v>
      </c>
      <c r="F39" s="36">
        <f t="shared" si="1"/>
        <v>17.032053760424798</v>
      </c>
      <c r="G39" s="36">
        <f t="shared" si="2"/>
        <v>90.532077576019148</v>
      </c>
      <c r="H39" s="35">
        <f t="shared" si="13"/>
        <v>24484.86</v>
      </c>
      <c r="I39" s="35">
        <f t="shared" si="13"/>
        <v>21197.46</v>
      </c>
      <c r="J39" s="35">
        <f t="shared" si="13"/>
        <v>20185.129999999997</v>
      </c>
      <c r="K39" s="35">
        <f t="shared" si="13"/>
        <v>19243.21</v>
      </c>
      <c r="L39" s="35">
        <f t="shared" si="13"/>
        <v>20282.129999999997</v>
      </c>
      <c r="M39" s="35">
        <f t="shared" si="13"/>
        <v>0</v>
      </c>
      <c r="N39" s="35">
        <f t="shared" si="13"/>
        <v>25393.69</v>
      </c>
      <c r="O39" s="35">
        <f t="shared" si="13"/>
        <v>0</v>
      </c>
      <c r="P39" s="35">
        <f t="shared" si="13"/>
        <v>18749.660000000003</v>
      </c>
      <c r="Q39" s="35">
        <f t="shared" si="13"/>
        <v>0</v>
      </c>
      <c r="R39" s="35">
        <f t="shared" si="13"/>
        <v>17567.71</v>
      </c>
      <c r="S39" s="35">
        <f t="shared" si="13"/>
        <v>0</v>
      </c>
      <c r="T39" s="35">
        <f t="shared" si="13"/>
        <v>28626.38</v>
      </c>
      <c r="U39" s="35">
        <f t="shared" si="13"/>
        <v>0</v>
      </c>
      <c r="V39" s="35">
        <f t="shared" si="13"/>
        <v>14745.16</v>
      </c>
      <c r="W39" s="35">
        <f t="shared" si="13"/>
        <v>0</v>
      </c>
      <c r="X39" s="35">
        <f t="shared" si="13"/>
        <v>12197.67</v>
      </c>
      <c r="Y39" s="35">
        <f t="shared" si="13"/>
        <v>0</v>
      </c>
      <c r="Z39" s="35">
        <f t="shared" si="13"/>
        <v>19713.75</v>
      </c>
      <c r="AA39" s="35">
        <f t="shared" si="13"/>
        <v>0</v>
      </c>
      <c r="AB39" s="35">
        <f t="shared" si="13"/>
        <v>14353.75</v>
      </c>
      <c r="AC39" s="35">
        <f t="shared" si="13"/>
        <v>0</v>
      </c>
      <c r="AD39" s="35">
        <f t="shared" si="13"/>
        <v>21138.71</v>
      </c>
      <c r="AE39" s="35">
        <f t="shared" si="13"/>
        <v>0</v>
      </c>
      <c r="AF39" s="52"/>
    </row>
    <row r="40" spans="1:32" s="44" customFormat="1" ht="18.75" x14ac:dyDescent="0.3">
      <c r="A40" s="53" t="s">
        <v>28</v>
      </c>
      <c r="B40" s="40">
        <f>B46+B52+B58+B64</f>
        <v>237438.60000000003</v>
      </c>
      <c r="C40" s="40">
        <f>C46+C52+C58+C64</f>
        <v>44669.99</v>
      </c>
      <c r="D40" s="40">
        <f>D46+D52+D58+D64</f>
        <v>40440.67</v>
      </c>
      <c r="E40" s="40">
        <f>E46+E52+E58+E64</f>
        <v>40440.67</v>
      </c>
      <c r="F40" s="42">
        <f t="shared" si="1"/>
        <v>17.032053760424798</v>
      </c>
      <c r="G40" s="42">
        <f t="shared" si="2"/>
        <v>90.532077576019148</v>
      </c>
      <c r="H40" s="40">
        <f t="shared" ref="H40:AE44" si="14">H46+H52+H58+H64</f>
        <v>24484.86</v>
      </c>
      <c r="I40" s="40">
        <f t="shared" si="14"/>
        <v>21197.46</v>
      </c>
      <c r="J40" s="40">
        <f t="shared" si="14"/>
        <v>20185.129999999997</v>
      </c>
      <c r="K40" s="40">
        <f t="shared" si="14"/>
        <v>19243.21</v>
      </c>
      <c r="L40" s="40">
        <f t="shared" si="14"/>
        <v>20282.129999999997</v>
      </c>
      <c r="M40" s="40">
        <f t="shared" si="14"/>
        <v>0</v>
      </c>
      <c r="N40" s="40">
        <f t="shared" si="14"/>
        <v>25393.69</v>
      </c>
      <c r="O40" s="40">
        <f t="shared" si="14"/>
        <v>0</v>
      </c>
      <c r="P40" s="40">
        <f t="shared" si="14"/>
        <v>18749.660000000003</v>
      </c>
      <c r="Q40" s="40">
        <f t="shared" si="14"/>
        <v>0</v>
      </c>
      <c r="R40" s="40">
        <f t="shared" si="14"/>
        <v>17567.71</v>
      </c>
      <c r="S40" s="40">
        <f t="shared" si="14"/>
        <v>0</v>
      </c>
      <c r="T40" s="40">
        <f t="shared" si="14"/>
        <v>28626.38</v>
      </c>
      <c r="U40" s="40">
        <f t="shared" si="14"/>
        <v>0</v>
      </c>
      <c r="V40" s="40">
        <f t="shared" si="14"/>
        <v>14745.16</v>
      </c>
      <c r="W40" s="40">
        <f t="shared" si="14"/>
        <v>0</v>
      </c>
      <c r="X40" s="40">
        <f t="shared" si="14"/>
        <v>12197.67</v>
      </c>
      <c r="Y40" s="40">
        <f t="shared" si="14"/>
        <v>0</v>
      </c>
      <c r="Z40" s="40">
        <f t="shared" si="14"/>
        <v>19713.75</v>
      </c>
      <c r="AA40" s="40">
        <f t="shared" si="14"/>
        <v>0</v>
      </c>
      <c r="AB40" s="40">
        <f t="shared" si="14"/>
        <v>14353.75</v>
      </c>
      <c r="AC40" s="40">
        <f t="shared" si="14"/>
        <v>0</v>
      </c>
      <c r="AD40" s="40">
        <f t="shared" si="14"/>
        <v>21138.71</v>
      </c>
      <c r="AE40" s="40">
        <f t="shared" si="14"/>
        <v>0</v>
      </c>
      <c r="AF40" s="54"/>
    </row>
    <row r="41" spans="1:32" s="44" customFormat="1" ht="18.75" x14ac:dyDescent="0.3">
      <c r="A41" s="45" t="s">
        <v>29</v>
      </c>
      <c r="B41" s="46">
        <f>H41+J41+L41+N41+P41+R41+T41+V41+X41+Z41+AB41+AD41</f>
        <v>0</v>
      </c>
      <c r="C41" s="46">
        <f t="shared" ref="C41:E44" si="15">C47+C53+C59+C65</f>
        <v>0</v>
      </c>
      <c r="D41" s="46">
        <f t="shared" si="15"/>
        <v>0</v>
      </c>
      <c r="E41" s="46">
        <f t="shared" si="15"/>
        <v>0</v>
      </c>
      <c r="F41" s="48">
        <f t="shared" si="1"/>
        <v>0</v>
      </c>
      <c r="G41" s="48">
        <f t="shared" si="2"/>
        <v>0</v>
      </c>
      <c r="H41" s="46">
        <f t="shared" si="14"/>
        <v>0</v>
      </c>
      <c r="I41" s="46">
        <f t="shared" si="14"/>
        <v>0</v>
      </c>
      <c r="J41" s="46">
        <f t="shared" si="14"/>
        <v>0</v>
      </c>
      <c r="K41" s="46">
        <f t="shared" si="14"/>
        <v>0</v>
      </c>
      <c r="L41" s="46">
        <f t="shared" si="14"/>
        <v>0</v>
      </c>
      <c r="M41" s="46">
        <f t="shared" si="14"/>
        <v>0</v>
      </c>
      <c r="N41" s="46">
        <f t="shared" si="14"/>
        <v>0</v>
      </c>
      <c r="O41" s="46">
        <f t="shared" si="14"/>
        <v>0</v>
      </c>
      <c r="P41" s="46">
        <f t="shared" si="14"/>
        <v>0</v>
      </c>
      <c r="Q41" s="46">
        <f t="shared" si="14"/>
        <v>0</v>
      </c>
      <c r="R41" s="46">
        <f t="shared" si="14"/>
        <v>0</v>
      </c>
      <c r="S41" s="46">
        <f t="shared" si="14"/>
        <v>0</v>
      </c>
      <c r="T41" s="46">
        <f t="shared" si="14"/>
        <v>0</v>
      </c>
      <c r="U41" s="46">
        <f t="shared" si="14"/>
        <v>0</v>
      </c>
      <c r="V41" s="46">
        <f t="shared" si="14"/>
        <v>0</v>
      </c>
      <c r="W41" s="46">
        <f t="shared" si="14"/>
        <v>0</v>
      </c>
      <c r="X41" s="46">
        <f t="shared" si="14"/>
        <v>0</v>
      </c>
      <c r="Y41" s="46">
        <f t="shared" si="14"/>
        <v>0</v>
      </c>
      <c r="Z41" s="46">
        <f t="shared" si="14"/>
        <v>0</v>
      </c>
      <c r="AA41" s="46">
        <f t="shared" si="14"/>
        <v>0</v>
      </c>
      <c r="AB41" s="46">
        <f t="shared" si="14"/>
        <v>0</v>
      </c>
      <c r="AC41" s="46">
        <f t="shared" si="14"/>
        <v>0</v>
      </c>
      <c r="AD41" s="46">
        <f t="shared" si="14"/>
        <v>0</v>
      </c>
      <c r="AE41" s="46">
        <f t="shared" si="14"/>
        <v>0</v>
      </c>
      <c r="AF41" s="54"/>
    </row>
    <row r="42" spans="1:32" s="44" customFormat="1" ht="18.75" x14ac:dyDescent="0.3">
      <c r="A42" s="45" t="s">
        <v>30</v>
      </c>
      <c r="B42" s="46">
        <f>H42+J42+L42+N42+P42+R42+T42+V42+X42+Z42+AB42+AD42</f>
        <v>237438.6</v>
      </c>
      <c r="C42" s="46">
        <f t="shared" si="15"/>
        <v>44669.99</v>
      </c>
      <c r="D42" s="46">
        <f t="shared" si="15"/>
        <v>40440.67</v>
      </c>
      <c r="E42" s="46">
        <f t="shared" si="15"/>
        <v>40440.67</v>
      </c>
      <c r="F42" s="48">
        <f t="shared" si="1"/>
        <v>17.032053760424798</v>
      </c>
      <c r="G42" s="48">
        <f t="shared" si="2"/>
        <v>90.532077576019148</v>
      </c>
      <c r="H42" s="46">
        <f t="shared" si="14"/>
        <v>24484.86</v>
      </c>
      <c r="I42" s="46">
        <f t="shared" si="14"/>
        <v>21197.46</v>
      </c>
      <c r="J42" s="46">
        <f t="shared" si="14"/>
        <v>20185.129999999997</v>
      </c>
      <c r="K42" s="46">
        <f t="shared" si="14"/>
        <v>19243.21</v>
      </c>
      <c r="L42" s="46">
        <f t="shared" si="14"/>
        <v>20282.129999999997</v>
      </c>
      <c r="M42" s="46">
        <f t="shared" si="14"/>
        <v>0</v>
      </c>
      <c r="N42" s="46">
        <f t="shared" si="14"/>
        <v>25393.69</v>
      </c>
      <c r="O42" s="46">
        <f t="shared" si="14"/>
        <v>0</v>
      </c>
      <c r="P42" s="46">
        <f t="shared" si="14"/>
        <v>18749.660000000003</v>
      </c>
      <c r="Q42" s="46">
        <f t="shared" si="14"/>
        <v>0</v>
      </c>
      <c r="R42" s="46">
        <f t="shared" si="14"/>
        <v>17567.71</v>
      </c>
      <c r="S42" s="46">
        <f t="shared" si="14"/>
        <v>0</v>
      </c>
      <c r="T42" s="46">
        <f t="shared" si="14"/>
        <v>28626.38</v>
      </c>
      <c r="U42" s="46">
        <f t="shared" si="14"/>
        <v>0</v>
      </c>
      <c r="V42" s="46">
        <f t="shared" si="14"/>
        <v>14745.16</v>
      </c>
      <c r="W42" s="46">
        <f t="shared" si="14"/>
        <v>0</v>
      </c>
      <c r="X42" s="46">
        <f t="shared" si="14"/>
        <v>12197.67</v>
      </c>
      <c r="Y42" s="46">
        <f t="shared" si="14"/>
        <v>0</v>
      </c>
      <c r="Z42" s="46">
        <f t="shared" si="14"/>
        <v>19713.75</v>
      </c>
      <c r="AA42" s="46">
        <f t="shared" si="14"/>
        <v>0</v>
      </c>
      <c r="AB42" s="46">
        <f t="shared" si="14"/>
        <v>14353.75</v>
      </c>
      <c r="AC42" s="46">
        <f t="shared" si="14"/>
        <v>0</v>
      </c>
      <c r="AD42" s="46">
        <f t="shared" si="14"/>
        <v>21138.71</v>
      </c>
      <c r="AE42" s="46">
        <f t="shared" si="14"/>
        <v>0</v>
      </c>
      <c r="AF42" s="54"/>
    </row>
    <row r="43" spans="1:32" s="44" customFormat="1" ht="18.75" x14ac:dyDescent="0.3">
      <c r="A43" s="45" t="s">
        <v>31</v>
      </c>
      <c r="B43" s="46">
        <f>H43+J43+L43+N43+P43+R43+T43+V43+X43+Z43+AB43+AD43</f>
        <v>0</v>
      </c>
      <c r="C43" s="46">
        <f t="shared" si="15"/>
        <v>0</v>
      </c>
      <c r="D43" s="46">
        <f t="shared" si="15"/>
        <v>0</v>
      </c>
      <c r="E43" s="46">
        <f t="shared" si="15"/>
        <v>0</v>
      </c>
      <c r="F43" s="48">
        <f t="shared" si="1"/>
        <v>0</v>
      </c>
      <c r="G43" s="48">
        <f t="shared" si="2"/>
        <v>0</v>
      </c>
      <c r="H43" s="46">
        <f t="shared" si="14"/>
        <v>0</v>
      </c>
      <c r="I43" s="46">
        <f t="shared" si="14"/>
        <v>0</v>
      </c>
      <c r="J43" s="46">
        <f t="shared" si="14"/>
        <v>0</v>
      </c>
      <c r="K43" s="46">
        <f t="shared" si="14"/>
        <v>0</v>
      </c>
      <c r="L43" s="46">
        <f t="shared" si="14"/>
        <v>0</v>
      </c>
      <c r="M43" s="46">
        <f t="shared" si="14"/>
        <v>0</v>
      </c>
      <c r="N43" s="46">
        <f t="shared" si="14"/>
        <v>0</v>
      </c>
      <c r="O43" s="46">
        <f t="shared" si="14"/>
        <v>0</v>
      </c>
      <c r="P43" s="46">
        <f t="shared" si="14"/>
        <v>0</v>
      </c>
      <c r="Q43" s="46">
        <f t="shared" si="14"/>
        <v>0</v>
      </c>
      <c r="R43" s="46">
        <f t="shared" si="14"/>
        <v>0</v>
      </c>
      <c r="S43" s="46">
        <f t="shared" si="14"/>
        <v>0</v>
      </c>
      <c r="T43" s="46">
        <f t="shared" si="14"/>
        <v>0</v>
      </c>
      <c r="U43" s="46">
        <f t="shared" si="14"/>
        <v>0</v>
      </c>
      <c r="V43" s="46">
        <f t="shared" si="14"/>
        <v>0</v>
      </c>
      <c r="W43" s="46">
        <f t="shared" si="14"/>
        <v>0</v>
      </c>
      <c r="X43" s="46">
        <f t="shared" si="14"/>
        <v>0</v>
      </c>
      <c r="Y43" s="46">
        <f t="shared" si="14"/>
        <v>0</v>
      </c>
      <c r="Z43" s="46">
        <f t="shared" si="14"/>
        <v>0</v>
      </c>
      <c r="AA43" s="46">
        <f t="shared" si="14"/>
        <v>0</v>
      </c>
      <c r="AB43" s="46">
        <f t="shared" si="14"/>
        <v>0</v>
      </c>
      <c r="AC43" s="46">
        <f t="shared" si="14"/>
        <v>0</v>
      </c>
      <c r="AD43" s="46">
        <f t="shared" si="14"/>
        <v>0</v>
      </c>
      <c r="AE43" s="46">
        <f t="shared" si="14"/>
        <v>0</v>
      </c>
      <c r="AF43" s="54"/>
    </row>
    <row r="44" spans="1:32" s="44" customFormat="1" ht="18.75" x14ac:dyDescent="0.3">
      <c r="A44" s="45" t="s">
        <v>32</v>
      </c>
      <c r="B44" s="46">
        <f>H44+J44+L44+N44+P44+R44+T44+V44+X44+Z44+AB44+AD44</f>
        <v>0</v>
      </c>
      <c r="C44" s="46">
        <f t="shared" si="15"/>
        <v>0</v>
      </c>
      <c r="D44" s="46">
        <f t="shared" si="15"/>
        <v>0</v>
      </c>
      <c r="E44" s="46">
        <f t="shared" si="15"/>
        <v>0</v>
      </c>
      <c r="F44" s="48">
        <f t="shared" si="1"/>
        <v>0</v>
      </c>
      <c r="G44" s="48">
        <f t="shared" si="2"/>
        <v>0</v>
      </c>
      <c r="H44" s="46">
        <f t="shared" si="14"/>
        <v>0</v>
      </c>
      <c r="I44" s="46">
        <f t="shared" si="14"/>
        <v>0</v>
      </c>
      <c r="J44" s="46">
        <f t="shared" si="14"/>
        <v>0</v>
      </c>
      <c r="K44" s="46">
        <f t="shared" si="14"/>
        <v>0</v>
      </c>
      <c r="L44" s="46">
        <f t="shared" si="14"/>
        <v>0</v>
      </c>
      <c r="M44" s="46">
        <f t="shared" si="14"/>
        <v>0</v>
      </c>
      <c r="N44" s="46">
        <f t="shared" si="14"/>
        <v>0</v>
      </c>
      <c r="O44" s="46">
        <f t="shared" si="14"/>
        <v>0</v>
      </c>
      <c r="P44" s="46">
        <f t="shared" si="14"/>
        <v>0</v>
      </c>
      <c r="Q44" s="46">
        <f t="shared" si="14"/>
        <v>0</v>
      </c>
      <c r="R44" s="46">
        <f t="shared" si="14"/>
        <v>0</v>
      </c>
      <c r="S44" s="46">
        <f t="shared" si="14"/>
        <v>0</v>
      </c>
      <c r="T44" s="46">
        <f t="shared" si="14"/>
        <v>0</v>
      </c>
      <c r="U44" s="46">
        <f t="shared" si="14"/>
        <v>0</v>
      </c>
      <c r="V44" s="46">
        <f t="shared" si="14"/>
        <v>0</v>
      </c>
      <c r="W44" s="46">
        <f t="shared" si="14"/>
        <v>0</v>
      </c>
      <c r="X44" s="46">
        <f t="shared" si="14"/>
        <v>0</v>
      </c>
      <c r="Y44" s="46">
        <f t="shared" si="14"/>
        <v>0</v>
      </c>
      <c r="Z44" s="46">
        <f t="shared" si="14"/>
        <v>0</v>
      </c>
      <c r="AA44" s="46">
        <f t="shared" si="14"/>
        <v>0</v>
      </c>
      <c r="AB44" s="46">
        <f t="shared" si="14"/>
        <v>0</v>
      </c>
      <c r="AC44" s="46">
        <f t="shared" si="14"/>
        <v>0</v>
      </c>
      <c r="AD44" s="46">
        <f t="shared" si="14"/>
        <v>0</v>
      </c>
      <c r="AE44" s="46">
        <f t="shared" si="14"/>
        <v>0</v>
      </c>
      <c r="AF44" s="54"/>
    </row>
    <row r="45" spans="1:32" s="57" customFormat="1" ht="75" x14ac:dyDescent="0.3">
      <c r="A45" s="60" t="s">
        <v>41</v>
      </c>
      <c r="B45" s="41">
        <f>B46</f>
        <v>29331.3</v>
      </c>
      <c r="C45" s="41">
        <f t="shared" ref="C45:AE45" si="16">C46</f>
        <v>8426.1</v>
      </c>
      <c r="D45" s="41">
        <f t="shared" si="16"/>
        <v>8402.15</v>
      </c>
      <c r="E45" s="41">
        <f t="shared" si="16"/>
        <v>8402.15</v>
      </c>
      <c r="F45" s="42">
        <f t="shared" si="1"/>
        <v>28.645678848192883</v>
      </c>
      <c r="G45" s="42">
        <f t="shared" si="2"/>
        <v>99.715764113884234</v>
      </c>
      <c r="H45" s="41">
        <f t="shared" si="16"/>
        <v>5140.6000000000004</v>
      </c>
      <c r="I45" s="41">
        <f t="shared" si="16"/>
        <v>3912.18</v>
      </c>
      <c r="J45" s="41">
        <f t="shared" si="16"/>
        <v>3285.5</v>
      </c>
      <c r="K45" s="41">
        <f t="shared" si="16"/>
        <v>4489.97</v>
      </c>
      <c r="L45" s="41">
        <f t="shared" si="16"/>
        <v>999.3</v>
      </c>
      <c r="M45" s="41">
        <f t="shared" si="16"/>
        <v>0</v>
      </c>
      <c r="N45" s="41">
        <f t="shared" si="16"/>
        <v>2242.1999999999998</v>
      </c>
      <c r="O45" s="41">
        <f t="shared" si="16"/>
        <v>0</v>
      </c>
      <c r="P45" s="41">
        <f t="shared" si="16"/>
        <v>2012.8</v>
      </c>
      <c r="Q45" s="41">
        <f t="shared" si="16"/>
        <v>0</v>
      </c>
      <c r="R45" s="41">
        <f t="shared" si="16"/>
        <v>2155.3000000000002</v>
      </c>
      <c r="S45" s="41">
        <f t="shared" si="16"/>
        <v>0</v>
      </c>
      <c r="T45" s="41">
        <f t="shared" si="16"/>
        <v>2647.9</v>
      </c>
      <c r="U45" s="41">
        <f t="shared" si="16"/>
        <v>0</v>
      </c>
      <c r="V45" s="41">
        <f t="shared" si="16"/>
        <v>1342.9</v>
      </c>
      <c r="W45" s="41">
        <f t="shared" si="16"/>
        <v>0</v>
      </c>
      <c r="X45" s="41">
        <f t="shared" si="16"/>
        <v>1003.5</v>
      </c>
      <c r="Y45" s="41">
        <f t="shared" si="16"/>
        <v>0</v>
      </c>
      <c r="Z45" s="41">
        <f t="shared" si="16"/>
        <v>1889.3</v>
      </c>
      <c r="AA45" s="41">
        <f t="shared" si="16"/>
        <v>0</v>
      </c>
      <c r="AB45" s="41">
        <f t="shared" si="16"/>
        <v>1316.3</v>
      </c>
      <c r="AC45" s="41">
        <f t="shared" si="16"/>
        <v>0</v>
      </c>
      <c r="AD45" s="41">
        <f t="shared" si="16"/>
        <v>5295.7</v>
      </c>
      <c r="AE45" s="41">
        <f t="shared" si="16"/>
        <v>0</v>
      </c>
      <c r="AF45" s="61" t="s">
        <v>42</v>
      </c>
    </row>
    <row r="46" spans="1:32" s="44" customFormat="1" ht="18.75" x14ac:dyDescent="0.3">
      <c r="A46" s="53" t="s">
        <v>28</v>
      </c>
      <c r="B46" s="40">
        <f>SUM(B47:B50)</f>
        <v>29331.3</v>
      </c>
      <c r="C46" s="40">
        <f>SUM(C47:C50)</f>
        <v>8426.1</v>
      </c>
      <c r="D46" s="40">
        <f>SUM(D47:D50)</f>
        <v>8402.15</v>
      </c>
      <c r="E46" s="41">
        <f>SUM(E47:E50)</f>
        <v>8402.15</v>
      </c>
      <c r="F46" s="42">
        <f t="shared" si="1"/>
        <v>28.645678848192883</v>
      </c>
      <c r="G46" s="42">
        <f t="shared" si="2"/>
        <v>99.715764113884234</v>
      </c>
      <c r="H46" s="41">
        <f t="shared" ref="H46:AE46" si="17">SUM(H47:H50)</f>
        <v>5140.6000000000004</v>
      </c>
      <c r="I46" s="41">
        <f>SUM(I47:I50)</f>
        <v>3912.18</v>
      </c>
      <c r="J46" s="40">
        <f t="shared" si="17"/>
        <v>3285.5</v>
      </c>
      <c r="K46" s="41">
        <f>SUM(K47:K50)</f>
        <v>4489.97</v>
      </c>
      <c r="L46" s="40">
        <f t="shared" si="17"/>
        <v>999.3</v>
      </c>
      <c r="M46" s="41">
        <f t="shared" si="17"/>
        <v>0</v>
      </c>
      <c r="N46" s="40">
        <f t="shared" si="17"/>
        <v>2242.1999999999998</v>
      </c>
      <c r="O46" s="41">
        <f t="shared" si="17"/>
        <v>0</v>
      </c>
      <c r="P46" s="40">
        <f t="shared" si="17"/>
        <v>2012.8</v>
      </c>
      <c r="Q46" s="41">
        <f t="shared" si="17"/>
        <v>0</v>
      </c>
      <c r="R46" s="40">
        <f t="shared" si="17"/>
        <v>2155.3000000000002</v>
      </c>
      <c r="S46" s="41">
        <f t="shared" si="17"/>
        <v>0</v>
      </c>
      <c r="T46" s="40">
        <f t="shared" si="17"/>
        <v>2647.9</v>
      </c>
      <c r="U46" s="41">
        <f t="shared" si="17"/>
        <v>0</v>
      </c>
      <c r="V46" s="40">
        <f t="shared" si="17"/>
        <v>1342.9</v>
      </c>
      <c r="W46" s="41">
        <f t="shared" si="17"/>
        <v>0</v>
      </c>
      <c r="X46" s="40">
        <f t="shared" si="17"/>
        <v>1003.5</v>
      </c>
      <c r="Y46" s="41">
        <f t="shared" si="17"/>
        <v>0</v>
      </c>
      <c r="Z46" s="40">
        <f t="shared" si="17"/>
        <v>1889.3</v>
      </c>
      <c r="AA46" s="41">
        <f t="shared" si="17"/>
        <v>0</v>
      </c>
      <c r="AB46" s="40">
        <f t="shared" si="17"/>
        <v>1316.3</v>
      </c>
      <c r="AC46" s="41">
        <f t="shared" si="17"/>
        <v>0</v>
      </c>
      <c r="AD46" s="40">
        <f t="shared" si="17"/>
        <v>5295.7</v>
      </c>
      <c r="AE46" s="41">
        <f t="shared" si="17"/>
        <v>0</v>
      </c>
      <c r="AF46" s="54"/>
    </row>
    <row r="47" spans="1:32" s="44" customFormat="1" ht="18.75" x14ac:dyDescent="0.3">
      <c r="A47" s="45" t="s">
        <v>29</v>
      </c>
      <c r="B47" s="46">
        <f>H47+J47+L47+N47+P47+R47+T47+V47+X47+Z47+AB47+AD47</f>
        <v>0</v>
      </c>
      <c r="C47" s="46">
        <f>H47+J47</f>
        <v>0</v>
      </c>
      <c r="D47" s="46">
        <f>E47</f>
        <v>0</v>
      </c>
      <c r="E47" s="47">
        <f>I47+K47+M47+O47+Q47+S47+U47+W47+Y47+AA47+AC47+AE47</f>
        <v>0</v>
      </c>
      <c r="F47" s="48">
        <f t="shared" si="1"/>
        <v>0</v>
      </c>
      <c r="G47" s="48">
        <f t="shared" si="2"/>
        <v>0</v>
      </c>
      <c r="H47" s="47">
        <v>0</v>
      </c>
      <c r="I47" s="47">
        <v>0</v>
      </c>
      <c r="J47" s="46">
        <v>0</v>
      </c>
      <c r="K47" s="47">
        <v>0</v>
      </c>
      <c r="L47" s="46">
        <v>0</v>
      </c>
      <c r="M47" s="47">
        <v>0</v>
      </c>
      <c r="N47" s="46">
        <v>0</v>
      </c>
      <c r="O47" s="47">
        <v>0</v>
      </c>
      <c r="P47" s="46">
        <v>0</v>
      </c>
      <c r="Q47" s="47">
        <v>0</v>
      </c>
      <c r="R47" s="46">
        <v>0</v>
      </c>
      <c r="S47" s="47">
        <v>0</v>
      </c>
      <c r="T47" s="46">
        <v>0</v>
      </c>
      <c r="U47" s="47">
        <v>0</v>
      </c>
      <c r="V47" s="46">
        <v>0</v>
      </c>
      <c r="W47" s="47">
        <v>0</v>
      </c>
      <c r="X47" s="46">
        <v>0</v>
      </c>
      <c r="Y47" s="47">
        <v>0</v>
      </c>
      <c r="Z47" s="46">
        <v>0</v>
      </c>
      <c r="AA47" s="47">
        <v>0</v>
      </c>
      <c r="AB47" s="46">
        <v>0</v>
      </c>
      <c r="AC47" s="47">
        <v>0</v>
      </c>
      <c r="AD47" s="46">
        <v>0</v>
      </c>
      <c r="AE47" s="47">
        <v>0</v>
      </c>
      <c r="AF47" s="62"/>
    </row>
    <row r="48" spans="1:32" s="44" customFormat="1" ht="18.75" x14ac:dyDescent="0.3">
      <c r="A48" s="45" t="s">
        <v>30</v>
      </c>
      <c r="B48" s="46">
        <f>H48+J48+L48+N48+P48+R48+T48+V48+X48+Z48+AB48+AD48</f>
        <v>29331.3</v>
      </c>
      <c r="C48" s="46">
        <f>H48+J48</f>
        <v>8426.1</v>
      </c>
      <c r="D48" s="46">
        <f>E48</f>
        <v>8402.15</v>
      </c>
      <c r="E48" s="46">
        <f>I48+K48+M48+O48+Q48+S48+U48+W48+Y48+AA48+AC48+AE48</f>
        <v>8402.15</v>
      </c>
      <c r="F48" s="49">
        <f t="shared" si="1"/>
        <v>28.645678848192883</v>
      </c>
      <c r="G48" s="49">
        <f t="shared" si="2"/>
        <v>99.715764113884234</v>
      </c>
      <c r="H48" s="46">
        <v>5140.6000000000004</v>
      </c>
      <c r="I48" s="46">
        <v>3912.18</v>
      </c>
      <c r="J48" s="46">
        <v>3285.5</v>
      </c>
      <c r="K48" s="46">
        <v>4489.97</v>
      </c>
      <c r="L48" s="46">
        <v>999.3</v>
      </c>
      <c r="M48" s="46">
        <v>0</v>
      </c>
      <c r="N48" s="46">
        <v>2242.1999999999998</v>
      </c>
      <c r="O48" s="46">
        <v>0</v>
      </c>
      <c r="P48" s="46">
        <v>2012.8</v>
      </c>
      <c r="Q48" s="46">
        <v>0</v>
      </c>
      <c r="R48" s="46">
        <v>2155.3000000000002</v>
      </c>
      <c r="S48" s="46">
        <v>0</v>
      </c>
      <c r="T48" s="46">
        <v>2647.9</v>
      </c>
      <c r="U48" s="46">
        <v>0</v>
      </c>
      <c r="V48" s="46">
        <v>1342.9</v>
      </c>
      <c r="W48" s="46">
        <v>0</v>
      </c>
      <c r="X48" s="46">
        <v>1003.5</v>
      </c>
      <c r="Y48" s="46">
        <v>0</v>
      </c>
      <c r="Z48" s="46">
        <v>1889.3</v>
      </c>
      <c r="AA48" s="46">
        <v>0</v>
      </c>
      <c r="AB48" s="46">
        <v>1316.3</v>
      </c>
      <c r="AC48" s="46">
        <v>0</v>
      </c>
      <c r="AD48" s="46">
        <v>5295.7</v>
      </c>
      <c r="AE48" s="46">
        <v>0</v>
      </c>
      <c r="AF48" s="62"/>
    </row>
    <row r="49" spans="1:32" s="44" customFormat="1" ht="18.75" x14ac:dyDescent="0.3">
      <c r="A49" s="45" t="s">
        <v>31</v>
      </c>
      <c r="B49" s="46">
        <f>H49+J49+L49+N49+P49+R49+T49+V49+X49+Z49+AB49+AD49</f>
        <v>0</v>
      </c>
      <c r="C49" s="46">
        <f>H49+J49</f>
        <v>0</v>
      </c>
      <c r="D49" s="46">
        <f>E49</f>
        <v>0</v>
      </c>
      <c r="E49" s="47">
        <f>I49+K49+M49+O49+Q49+S49+U49+W49+Y49+AA49+AC49+AE49</f>
        <v>0</v>
      </c>
      <c r="F49" s="48">
        <f t="shared" si="1"/>
        <v>0</v>
      </c>
      <c r="G49" s="48">
        <f t="shared" si="2"/>
        <v>0</v>
      </c>
      <c r="H49" s="47">
        <v>0</v>
      </c>
      <c r="I49" s="47">
        <v>0</v>
      </c>
      <c r="J49" s="46">
        <v>0</v>
      </c>
      <c r="K49" s="47">
        <v>0</v>
      </c>
      <c r="L49" s="46">
        <v>0</v>
      </c>
      <c r="M49" s="47">
        <v>0</v>
      </c>
      <c r="N49" s="46">
        <v>0</v>
      </c>
      <c r="O49" s="47">
        <v>0</v>
      </c>
      <c r="P49" s="46">
        <v>0</v>
      </c>
      <c r="Q49" s="47">
        <v>0</v>
      </c>
      <c r="R49" s="46">
        <v>0</v>
      </c>
      <c r="S49" s="47">
        <v>0</v>
      </c>
      <c r="T49" s="46">
        <v>0</v>
      </c>
      <c r="U49" s="47">
        <v>0</v>
      </c>
      <c r="V49" s="46">
        <v>0</v>
      </c>
      <c r="W49" s="47">
        <v>0</v>
      </c>
      <c r="X49" s="46">
        <v>0</v>
      </c>
      <c r="Y49" s="47">
        <v>0</v>
      </c>
      <c r="Z49" s="46">
        <v>0</v>
      </c>
      <c r="AA49" s="47">
        <v>0</v>
      </c>
      <c r="AB49" s="46">
        <v>0</v>
      </c>
      <c r="AC49" s="47">
        <v>0</v>
      </c>
      <c r="AD49" s="46">
        <v>0</v>
      </c>
      <c r="AE49" s="47">
        <v>0</v>
      </c>
      <c r="AF49" s="62"/>
    </row>
    <row r="50" spans="1:32" s="44" customFormat="1" ht="18.75" x14ac:dyDescent="0.3">
      <c r="A50" s="45" t="s">
        <v>32</v>
      </c>
      <c r="B50" s="46">
        <f>H50+J50+L50+N50+P50+R50+T50+V50+X50+Z50+AB50+AD50</f>
        <v>0</v>
      </c>
      <c r="C50" s="46">
        <f>H50+J50</f>
        <v>0</v>
      </c>
      <c r="D50" s="46">
        <f>E50</f>
        <v>0</v>
      </c>
      <c r="E50" s="47">
        <f>I50+K50+M50+O50+Q50+S50+U50+W50+Y50+AA50+AC50+AE50</f>
        <v>0</v>
      </c>
      <c r="F50" s="48">
        <f t="shared" si="1"/>
        <v>0</v>
      </c>
      <c r="G50" s="48">
        <f t="shared" si="2"/>
        <v>0</v>
      </c>
      <c r="H50" s="47">
        <v>0</v>
      </c>
      <c r="I50" s="47">
        <v>0</v>
      </c>
      <c r="J50" s="46">
        <v>0</v>
      </c>
      <c r="K50" s="47">
        <v>0</v>
      </c>
      <c r="L50" s="46">
        <v>0</v>
      </c>
      <c r="M50" s="47">
        <v>0</v>
      </c>
      <c r="N50" s="46">
        <v>0</v>
      </c>
      <c r="O50" s="47">
        <v>0</v>
      </c>
      <c r="P50" s="46">
        <v>0</v>
      </c>
      <c r="Q50" s="47">
        <v>0</v>
      </c>
      <c r="R50" s="46">
        <v>0</v>
      </c>
      <c r="S50" s="47">
        <v>0</v>
      </c>
      <c r="T50" s="46">
        <v>0</v>
      </c>
      <c r="U50" s="47">
        <v>0</v>
      </c>
      <c r="V50" s="46">
        <v>0</v>
      </c>
      <c r="W50" s="47">
        <v>0</v>
      </c>
      <c r="X50" s="46">
        <v>0</v>
      </c>
      <c r="Y50" s="47">
        <v>0</v>
      </c>
      <c r="Z50" s="46">
        <v>0</v>
      </c>
      <c r="AA50" s="47">
        <v>0</v>
      </c>
      <c r="AB50" s="46">
        <v>0</v>
      </c>
      <c r="AC50" s="47">
        <v>0</v>
      </c>
      <c r="AD50" s="46">
        <v>0</v>
      </c>
      <c r="AE50" s="47">
        <v>0</v>
      </c>
      <c r="AF50" s="62"/>
    </row>
    <row r="51" spans="1:32" s="57" customFormat="1" ht="255" customHeight="1" x14ac:dyDescent="0.2">
      <c r="A51" s="55" t="s">
        <v>43</v>
      </c>
      <c r="B51" s="41">
        <f t="shared" ref="B51:AE51" si="18">B52</f>
        <v>67692.800000000017</v>
      </c>
      <c r="C51" s="41">
        <f t="shared" si="18"/>
        <v>8418.82</v>
      </c>
      <c r="D51" s="41">
        <f t="shared" si="18"/>
        <v>6212.58</v>
      </c>
      <c r="E51" s="41">
        <f t="shared" si="18"/>
        <v>6212.58</v>
      </c>
      <c r="F51" s="42">
        <f t="shared" si="1"/>
        <v>9.1776082537581516</v>
      </c>
      <c r="G51" s="42">
        <f t="shared" si="2"/>
        <v>73.793952121556231</v>
      </c>
      <c r="H51" s="41">
        <f t="shared" si="18"/>
        <v>2893.35</v>
      </c>
      <c r="I51" s="41">
        <f t="shared" si="18"/>
        <v>2028.78</v>
      </c>
      <c r="J51" s="41">
        <f t="shared" si="18"/>
        <v>5525.47</v>
      </c>
      <c r="K51" s="41">
        <f t="shared" si="18"/>
        <v>4183.8</v>
      </c>
      <c r="L51" s="41">
        <f t="shared" si="18"/>
        <v>7437.27</v>
      </c>
      <c r="M51" s="41">
        <f t="shared" si="18"/>
        <v>0</v>
      </c>
      <c r="N51" s="41">
        <f t="shared" si="18"/>
        <v>6806.72</v>
      </c>
      <c r="O51" s="41">
        <f t="shared" si="18"/>
        <v>0</v>
      </c>
      <c r="P51" s="41">
        <f t="shared" si="18"/>
        <v>5923.99</v>
      </c>
      <c r="Q51" s="41">
        <f t="shared" si="18"/>
        <v>0</v>
      </c>
      <c r="R51" s="41">
        <f t="shared" si="18"/>
        <v>6062.47</v>
      </c>
      <c r="S51" s="41">
        <f t="shared" si="18"/>
        <v>0</v>
      </c>
      <c r="T51" s="41">
        <f t="shared" si="18"/>
        <v>9285.44</v>
      </c>
      <c r="U51" s="41">
        <f t="shared" si="18"/>
        <v>0</v>
      </c>
      <c r="V51" s="41">
        <f t="shared" si="18"/>
        <v>4437.3599999999997</v>
      </c>
      <c r="W51" s="41">
        <f t="shared" si="18"/>
        <v>0</v>
      </c>
      <c r="X51" s="41">
        <f t="shared" si="18"/>
        <v>4175.92</v>
      </c>
      <c r="Y51" s="41">
        <f t="shared" si="18"/>
        <v>0</v>
      </c>
      <c r="Z51" s="41">
        <f t="shared" si="18"/>
        <v>4700.01</v>
      </c>
      <c r="AA51" s="41">
        <f t="shared" si="18"/>
        <v>0</v>
      </c>
      <c r="AB51" s="41">
        <f t="shared" si="18"/>
        <v>4857.4799999999996</v>
      </c>
      <c r="AC51" s="41">
        <f t="shared" si="18"/>
        <v>0</v>
      </c>
      <c r="AD51" s="41">
        <f t="shared" si="18"/>
        <v>5587.32</v>
      </c>
      <c r="AE51" s="41">
        <f t="shared" si="18"/>
        <v>0</v>
      </c>
      <c r="AF51" s="63" t="s">
        <v>44</v>
      </c>
    </row>
    <row r="52" spans="1:32" s="44" customFormat="1" ht="42.75" customHeight="1" x14ac:dyDescent="0.3">
      <c r="A52" s="53" t="s">
        <v>28</v>
      </c>
      <c r="B52" s="40">
        <f>SUM(B53:B56)</f>
        <v>67692.800000000017</v>
      </c>
      <c r="C52" s="40">
        <f>SUM(C53:C56)</f>
        <v>8418.82</v>
      </c>
      <c r="D52" s="40">
        <f>SUM(D53:D56)</f>
        <v>6212.58</v>
      </c>
      <c r="E52" s="41">
        <f>SUM(E53:E56)</f>
        <v>6212.58</v>
      </c>
      <c r="F52" s="42">
        <f t="shared" si="1"/>
        <v>9.1776082537581516</v>
      </c>
      <c r="G52" s="42">
        <f t="shared" si="2"/>
        <v>73.793952121556231</v>
      </c>
      <c r="H52" s="41">
        <f t="shared" ref="H52:AE52" si="19">SUM(H53:H56)</f>
        <v>2893.35</v>
      </c>
      <c r="I52" s="41">
        <f>SUM(I53:I56)</f>
        <v>2028.78</v>
      </c>
      <c r="J52" s="40">
        <f t="shared" si="19"/>
        <v>5525.47</v>
      </c>
      <c r="K52" s="41">
        <f>SUM(K53:K56)</f>
        <v>4183.8</v>
      </c>
      <c r="L52" s="40">
        <f t="shared" si="19"/>
        <v>7437.27</v>
      </c>
      <c r="M52" s="41">
        <f t="shared" si="19"/>
        <v>0</v>
      </c>
      <c r="N52" s="40">
        <f t="shared" si="19"/>
        <v>6806.72</v>
      </c>
      <c r="O52" s="41">
        <f t="shared" si="19"/>
        <v>0</v>
      </c>
      <c r="P52" s="40">
        <f t="shared" si="19"/>
        <v>5923.99</v>
      </c>
      <c r="Q52" s="41">
        <f t="shared" si="19"/>
        <v>0</v>
      </c>
      <c r="R52" s="40">
        <f t="shared" si="19"/>
        <v>6062.47</v>
      </c>
      <c r="S52" s="41">
        <f t="shared" si="19"/>
        <v>0</v>
      </c>
      <c r="T52" s="40">
        <f t="shared" si="19"/>
        <v>9285.44</v>
      </c>
      <c r="U52" s="41">
        <f t="shared" si="19"/>
        <v>0</v>
      </c>
      <c r="V52" s="40">
        <f t="shared" si="19"/>
        <v>4437.3599999999997</v>
      </c>
      <c r="W52" s="41">
        <f t="shared" si="19"/>
        <v>0</v>
      </c>
      <c r="X52" s="40">
        <f t="shared" si="19"/>
        <v>4175.92</v>
      </c>
      <c r="Y52" s="41">
        <f t="shared" si="19"/>
        <v>0</v>
      </c>
      <c r="Z52" s="40">
        <f t="shared" si="19"/>
        <v>4700.01</v>
      </c>
      <c r="AA52" s="41">
        <f t="shared" si="19"/>
        <v>0</v>
      </c>
      <c r="AB52" s="40">
        <f t="shared" si="19"/>
        <v>4857.4799999999996</v>
      </c>
      <c r="AC52" s="41">
        <f t="shared" si="19"/>
        <v>0</v>
      </c>
      <c r="AD52" s="40">
        <f t="shared" si="19"/>
        <v>5587.32</v>
      </c>
      <c r="AE52" s="41">
        <f t="shared" si="19"/>
        <v>0</v>
      </c>
      <c r="AF52" s="64"/>
    </row>
    <row r="53" spans="1:32" s="44" customFormat="1" ht="18.75" x14ac:dyDescent="0.3">
      <c r="A53" s="45" t="s">
        <v>29</v>
      </c>
      <c r="B53" s="46">
        <f>H53+J53+L53+N53+P53+R53+T53+V53+X53+Z53+AB53+AD53</f>
        <v>0</v>
      </c>
      <c r="C53" s="46">
        <f>H53+J53</f>
        <v>0</v>
      </c>
      <c r="D53" s="46">
        <f>E53</f>
        <v>0</v>
      </c>
      <c r="E53" s="47">
        <f>I53+K53+M53+O53+Q53+S53+U53+W53+Y53+AA53+AC53+AE53</f>
        <v>0</v>
      </c>
      <c r="F53" s="48">
        <f t="shared" si="1"/>
        <v>0</v>
      </c>
      <c r="G53" s="48">
        <f t="shared" si="2"/>
        <v>0</v>
      </c>
      <c r="H53" s="47">
        <v>0</v>
      </c>
      <c r="I53" s="47">
        <v>0</v>
      </c>
      <c r="J53" s="46">
        <v>0</v>
      </c>
      <c r="K53" s="47">
        <v>0</v>
      </c>
      <c r="L53" s="46">
        <v>0</v>
      </c>
      <c r="M53" s="47">
        <v>0</v>
      </c>
      <c r="N53" s="46">
        <v>0</v>
      </c>
      <c r="O53" s="47">
        <v>0</v>
      </c>
      <c r="P53" s="46">
        <v>0</v>
      </c>
      <c r="Q53" s="47">
        <v>0</v>
      </c>
      <c r="R53" s="46">
        <v>0</v>
      </c>
      <c r="S53" s="47">
        <v>0</v>
      </c>
      <c r="T53" s="46">
        <v>0</v>
      </c>
      <c r="U53" s="47">
        <v>0</v>
      </c>
      <c r="V53" s="46">
        <v>0</v>
      </c>
      <c r="W53" s="47">
        <v>0</v>
      </c>
      <c r="X53" s="46">
        <v>0</v>
      </c>
      <c r="Y53" s="47">
        <v>0</v>
      </c>
      <c r="Z53" s="46">
        <v>0</v>
      </c>
      <c r="AA53" s="47">
        <v>0</v>
      </c>
      <c r="AB53" s="46">
        <v>0</v>
      </c>
      <c r="AC53" s="47">
        <v>0</v>
      </c>
      <c r="AD53" s="46">
        <v>0</v>
      </c>
      <c r="AE53" s="47">
        <v>0</v>
      </c>
      <c r="AF53" s="64"/>
    </row>
    <row r="54" spans="1:32" s="57" customFormat="1" ht="18.75" x14ac:dyDescent="0.3">
      <c r="A54" s="60" t="s">
        <v>30</v>
      </c>
      <c r="B54" s="46">
        <f>H54+J54+L54+N54+P54+R54+T54+V54+X54+Z54+AB54+AD54</f>
        <v>67692.800000000017</v>
      </c>
      <c r="C54" s="46">
        <f>H54+J54</f>
        <v>8418.82</v>
      </c>
      <c r="D54" s="46">
        <f>E54</f>
        <v>6212.58</v>
      </c>
      <c r="E54" s="47">
        <f>I54+K54+M54+O54+Q54+S54+U54+W54+Y54+AA54+AC54+AE54</f>
        <v>6212.58</v>
      </c>
      <c r="F54" s="48">
        <f t="shared" si="1"/>
        <v>9.1776082537581516</v>
      </c>
      <c r="G54" s="48">
        <f t="shared" si="2"/>
        <v>73.793952121556231</v>
      </c>
      <c r="H54" s="47">
        <v>2893.35</v>
      </c>
      <c r="I54" s="47">
        <v>2028.78</v>
      </c>
      <c r="J54" s="47">
        <v>5525.47</v>
      </c>
      <c r="K54" s="47">
        <v>4183.8</v>
      </c>
      <c r="L54" s="47">
        <v>7437.27</v>
      </c>
      <c r="M54" s="47">
        <v>0</v>
      </c>
      <c r="N54" s="47">
        <v>6806.72</v>
      </c>
      <c r="O54" s="47">
        <v>0</v>
      </c>
      <c r="P54" s="47">
        <v>5923.99</v>
      </c>
      <c r="Q54" s="47">
        <v>0</v>
      </c>
      <c r="R54" s="47">
        <v>6062.47</v>
      </c>
      <c r="S54" s="47">
        <v>0</v>
      </c>
      <c r="T54" s="47">
        <v>9285.44</v>
      </c>
      <c r="U54" s="47">
        <v>0</v>
      </c>
      <c r="V54" s="47">
        <v>4437.3599999999997</v>
      </c>
      <c r="W54" s="47">
        <v>0</v>
      </c>
      <c r="X54" s="47">
        <v>4175.92</v>
      </c>
      <c r="Y54" s="47">
        <v>0</v>
      </c>
      <c r="Z54" s="46">
        <v>4700.01</v>
      </c>
      <c r="AA54" s="47">
        <v>0</v>
      </c>
      <c r="AB54" s="47">
        <v>4857.4799999999996</v>
      </c>
      <c r="AC54" s="47">
        <v>0</v>
      </c>
      <c r="AD54" s="47">
        <v>5587.32</v>
      </c>
      <c r="AE54" s="47">
        <v>0</v>
      </c>
      <c r="AF54" s="64"/>
    </row>
    <row r="55" spans="1:32" s="44" customFormat="1" ht="18.75" x14ac:dyDescent="0.3">
      <c r="A55" s="45" t="s">
        <v>31</v>
      </c>
      <c r="B55" s="46">
        <f>H55+J55+L55+N55+P55+R55+T55+V55+X55+Z55+AB55+AD55</f>
        <v>0</v>
      </c>
      <c r="C55" s="46">
        <f>H55+J55</f>
        <v>0</v>
      </c>
      <c r="D55" s="46">
        <f>E55</f>
        <v>0</v>
      </c>
      <c r="E55" s="47">
        <f>I55+K55+M55+O55+Q55+S55+U55+W55+Y55+AA55+AC55+AE55</f>
        <v>0</v>
      </c>
      <c r="F55" s="48">
        <f t="shared" si="1"/>
        <v>0</v>
      </c>
      <c r="G55" s="48">
        <f t="shared" si="2"/>
        <v>0</v>
      </c>
      <c r="H55" s="47">
        <v>0</v>
      </c>
      <c r="I55" s="47">
        <v>0</v>
      </c>
      <c r="J55" s="46">
        <v>0</v>
      </c>
      <c r="K55" s="47">
        <v>0</v>
      </c>
      <c r="L55" s="46">
        <v>0</v>
      </c>
      <c r="M55" s="47">
        <v>0</v>
      </c>
      <c r="N55" s="46">
        <v>0</v>
      </c>
      <c r="O55" s="47">
        <v>0</v>
      </c>
      <c r="P55" s="46">
        <v>0</v>
      </c>
      <c r="Q55" s="47">
        <v>0</v>
      </c>
      <c r="R55" s="46">
        <v>0</v>
      </c>
      <c r="S55" s="47">
        <v>0</v>
      </c>
      <c r="T55" s="46">
        <v>0</v>
      </c>
      <c r="U55" s="47">
        <v>0</v>
      </c>
      <c r="V55" s="46">
        <v>0</v>
      </c>
      <c r="W55" s="47">
        <v>0</v>
      </c>
      <c r="X55" s="46">
        <v>0</v>
      </c>
      <c r="Y55" s="47">
        <v>0</v>
      </c>
      <c r="Z55" s="46">
        <v>0</v>
      </c>
      <c r="AA55" s="47">
        <v>0</v>
      </c>
      <c r="AB55" s="46">
        <v>0</v>
      </c>
      <c r="AC55" s="47">
        <v>0</v>
      </c>
      <c r="AD55" s="46">
        <v>0</v>
      </c>
      <c r="AE55" s="47">
        <v>0</v>
      </c>
      <c r="AF55" s="64"/>
    </row>
    <row r="56" spans="1:32" s="44" customFormat="1" ht="18.75" x14ac:dyDescent="0.3">
      <c r="A56" s="45" t="s">
        <v>32</v>
      </c>
      <c r="B56" s="46">
        <f>H56+J56+L56+N56+P56+R56+T56+V56+X56+Z56+AB56+AD56</f>
        <v>0</v>
      </c>
      <c r="C56" s="46">
        <f>H56+J56</f>
        <v>0</v>
      </c>
      <c r="D56" s="46">
        <f>E56</f>
        <v>0</v>
      </c>
      <c r="E56" s="47">
        <f>I56+K56+M56+O56+Q56+S56+U56+W56+Y56+AA56+AC56+AE56</f>
        <v>0</v>
      </c>
      <c r="F56" s="48">
        <f t="shared" si="1"/>
        <v>0</v>
      </c>
      <c r="G56" s="48">
        <f t="shared" si="2"/>
        <v>0</v>
      </c>
      <c r="H56" s="47">
        <v>0</v>
      </c>
      <c r="I56" s="47">
        <v>0</v>
      </c>
      <c r="J56" s="46">
        <v>0</v>
      </c>
      <c r="K56" s="47">
        <v>0</v>
      </c>
      <c r="L56" s="46">
        <v>0</v>
      </c>
      <c r="M56" s="47">
        <v>0</v>
      </c>
      <c r="N56" s="46">
        <v>0</v>
      </c>
      <c r="O56" s="47">
        <v>0</v>
      </c>
      <c r="P56" s="46">
        <v>0</v>
      </c>
      <c r="Q56" s="47">
        <v>0</v>
      </c>
      <c r="R56" s="46">
        <v>0</v>
      </c>
      <c r="S56" s="47">
        <v>0</v>
      </c>
      <c r="T56" s="46">
        <v>0</v>
      </c>
      <c r="U56" s="47">
        <v>0</v>
      </c>
      <c r="V56" s="46">
        <v>0</v>
      </c>
      <c r="W56" s="47">
        <v>0</v>
      </c>
      <c r="X56" s="46">
        <v>0</v>
      </c>
      <c r="Y56" s="47">
        <v>0</v>
      </c>
      <c r="Z56" s="46">
        <v>0</v>
      </c>
      <c r="AA56" s="47">
        <v>0</v>
      </c>
      <c r="AB56" s="46">
        <v>0</v>
      </c>
      <c r="AC56" s="47">
        <v>0</v>
      </c>
      <c r="AD56" s="46">
        <v>0</v>
      </c>
      <c r="AE56" s="47">
        <v>0</v>
      </c>
      <c r="AF56" s="65"/>
    </row>
    <row r="57" spans="1:32" s="57" customFormat="1" ht="181.5" customHeight="1" x14ac:dyDescent="0.2">
      <c r="A57" s="55" t="s">
        <v>45</v>
      </c>
      <c r="B57" s="41">
        <f t="shared" ref="B57:AE57" si="20">B58</f>
        <v>126992.50000000001</v>
      </c>
      <c r="C57" s="41">
        <f t="shared" si="20"/>
        <v>26613.25</v>
      </c>
      <c r="D57" s="41">
        <f t="shared" si="20"/>
        <v>24937.84</v>
      </c>
      <c r="E57" s="41">
        <f t="shared" si="20"/>
        <v>24937.84</v>
      </c>
      <c r="F57" s="42">
        <f t="shared" si="1"/>
        <v>19.637254168553259</v>
      </c>
      <c r="G57" s="42">
        <f t="shared" si="2"/>
        <v>93.704602030943235</v>
      </c>
      <c r="H57" s="41">
        <f t="shared" si="20"/>
        <v>15925.37</v>
      </c>
      <c r="I57" s="41">
        <f t="shared" si="20"/>
        <v>15256.5</v>
      </c>
      <c r="J57" s="41">
        <f t="shared" si="20"/>
        <v>10687.88</v>
      </c>
      <c r="K57" s="41">
        <f t="shared" si="20"/>
        <v>9681.34</v>
      </c>
      <c r="L57" s="41">
        <f t="shared" si="20"/>
        <v>11126.6</v>
      </c>
      <c r="M57" s="41">
        <f t="shared" si="20"/>
        <v>0</v>
      </c>
      <c r="N57" s="41">
        <f t="shared" si="20"/>
        <v>14858.33</v>
      </c>
      <c r="O57" s="41">
        <f t="shared" si="20"/>
        <v>0</v>
      </c>
      <c r="P57" s="41">
        <f t="shared" si="20"/>
        <v>9261.9500000000007</v>
      </c>
      <c r="Q57" s="41">
        <f t="shared" si="20"/>
        <v>0</v>
      </c>
      <c r="R57" s="41">
        <f t="shared" si="20"/>
        <v>7988.67</v>
      </c>
      <c r="S57" s="41">
        <f t="shared" si="20"/>
        <v>0</v>
      </c>
      <c r="T57" s="41">
        <f t="shared" si="20"/>
        <v>15215.05</v>
      </c>
      <c r="U57" s="41">
        <f t="shared" si="20"/>
        <v>0</v>
      </c>
      <c r="V57" s="41">
        <f t="shared" si="20"/>
        <v>7768.17</v>
      </c>
      <c r="W57" s="41">
        <f t="shared" si="20"/>
        <v>0</v>
      </c>
      <c r="X57" s="41">
        <f t="shared" si="20"/>
        <v>5872.73</v>
      </c>
      <c r="Y57" s="41">
        <f t="shared" si="20"/>
        <v>0</v>
      </c>
      <c r="Z57" s="41">
        <f t="shared" si="20"/>
        <v>12000.07</v>
      </c>
      <c r="AA57" s="41">
        <f t="shared" si="20"/>
        <v>0</v>
      </c>
      <c r="AB57" s="41">
        <f t="shared" si="20"/>
        <v>7107.35</v>
      </c>
      <c r="AC57" s="41">
        <f t="shared" si="20"/>
        <v>0</v>
      </c>
      <c r="AD57" s="41">
        <f t="shared" si="20"/>
        <v>9180.33</v>
      </c>
      <c r="AE57" s="41">
        <f t="shared" si="20"/>
        <v>0</v>
      </c>
      <c r="AF57" s="66" t="s">
        <v>46</v>
      </c>
    </row>
    <row r="58" spans="1:32" s="44" customFormat="1" ht="18.75" x14ac:dyDescent="0.3">
      <c r="A58" s="53" t="s">
        <v>28</v>
      </c>
      <c r="B58" s="40">
        <f>SUM(B59:B62)</f>
        <v>126992.50000000001</v>
      </c>
      <c r="C58" s="40">
        <f>SUM(C59:C62)</f>
        <v>26613.25</v>
      </c>
      <c r="D58" s="40">
        <f>SUM(D59:D62)</f>
        <v>24937.84</v>
      </c>
      <c r="E58" s="41">
        <f>SUM(E59:E62)</f>
        <v>24937.84</v>
      </c>
      <c r="F58" s="42">
        <f t="shared" si="1"/>
        <v>19.637254168553259</v>
      </c>
      <c r="G58" s="42">
        <f t="shared" si="2"/>
        <v>93.704602030943235</v>
      </c>
      <c r="H58" s="41">
        <f>SUM(H59:H62)</f>
        <v>15925.37</v>
      </c>
      <c r="I58" s="41">
        <f>SUM(I59:I62)</f>
        <v>15256.5</v>
      </c>
      <c r="J58" s="40">
        <f>SUM(J59:J62)</f>
        <v>10687.88</v>
      </c>
      <c r="K58" s="41">
        <f>SUM(K59:K62)</f>
        <v>9681.34</v>
      </c>
      <c r="L58" s="40">
        <f t="shared" ref="L58:AE58" si="21">SUM(L59:L62)</f>
        <v>11126.6</v>
      </c>
      <c r="M58" s="41">
        <f t="shared" si="21"/>
        <v>0</v>
      </c>
      <c r="N58" s="40">
        <f t="shared" si="21"/>
        <v>14858.33</v>
      </c>
      <c r="O58" s="41">
        <f t="shared" si="21"/>
        <v>0</v>
      </c>
      <c r="P58" s="40">
        <f t="shared" si="21"/>
        <v>9261.9500000000007</v>
      </c>
      <c r="Q58" s="41">
        <f t="shared" si="21"/>
        <v>0</v>
      </c>
      <c r="R58" s="40">
        <f t="shared" si="21"/>
        <v>7988.67</v>
      </c>
      <c r="S58" s="41">
        <f t="shared" si="21"/>
        <v>0</v>
      </c>
      <c r="T58" s="40">
        <f t="shared" si="21"/>
        <v>15215.05</v>
      </c>
      <c r="U58" s="41">
        <f t="shared" si="21"/>
        <v>0</v>
      </c>
      <c r="V58" s="40">
        <f t="shared" si="21"/>
        <v>7768.17</v>
      </c>
      <c r="W58" s="41">
        <f t="shared" si="21"/>
        <v>0</v>
      </c>
      <c r="X58" s="40">
        <f t="shared" si="21"/>
        <v>5872.73</v>
      </c>
      <c r="Y58" s="41">
        <f t="shared" si="21"/>
        <v>0</v>
      </c>
      <c r="Z58" s="40">
        <f t="shared" si="21"/>
        <v>12000.07</v>
      </c>
      <c r="AA58" s="41">
        <f t="shared" si="21"/>
        <v>0</v>
      </c>
      <c r="AB58" s="40">
        <f t="shared" si="21"/>
        <v>7107.35</v>
      </c>
      <c r="AC58" s="41">
        <f t="shared" si="21"/>
        <v>0</v>
      </c>
      <c r="AD58" s="40">
        <f t="shared" si="21"/>
        <v>9180.33</v>
      </c>
      <c r="AE58" s="41">
        <f t="shared" si="21"/>
        <v>0</v>
      </c>
      <c r="AF58" s="67"/>
    </row>
    <row r="59" spans="1:32" s="44" customFormat="1" ht="18.75" x14ac:dyDescent="0.3">
      <c r="A59" s="45" t="s">
        <v>29</v>
      </c>
      <c r="B59" s="46">
        <f>H59+J59+L59+N59+P59+R59+T59+V59+X59+Z59+AB59+AD59</f>
        <v>0</v>
      </c>
      <c r="C59" s="46">
        <f>H59+J59</f>
        <v>0</v>
      </c>
      <c r="D59" s="46">
        <f>E59</f>
        <v>0</v>
      </c>
      <c r="E59" s="47">
        <f>I59+K59+M59+O59+Q59+S59+U59+W59+Y59+AA59+AC59+AE59</f>
        <v>0</v>
      </c>
      <c r="F59" s="48">
        <f t="shared" si="1"/>
        <v>0</v>
      </c>
      <c r="G59" s="48">
        <f t="shared" si="2"/>
        <v>0</v>
      </c>
      <c r="H59" s="47">
        <v>0</v>
      </c>
      <c r="I59" s="47">
        <v>0</v>
      </c>
      <c r="J59" s="46">
        <v>0</v>
      </c>
      <c r="K59" s="47">
        <v>0</v>
      </c>
      <c r="L59" s="46">
        <v>0</v>
      </c>
      <c r="M59" s="47">
        <v>0</v>
      </c>
      <c r="N59" s="46">
        <v>0</v>
      </c>
      <c r="O59" s="47">
        <v>0</v>
      </c>
      <c r="P59" s="46">
        <v>0</v>
      </c>
      <c r="Q59" s="47">
        <v>0</v>
      </c>
      <c r="R59" s="46">
        <v>0</v>
      </c>
      <c r="S59" s="47">
        <v>0</v>
      </c>
      <c r="T59" s="46">
        <v>0</v>
      </c>
      <c r="U59" s="47">
        <v>0</v>
      </c>
      <c r="V59" s="46">
        <v>0</v>
      </c>
      <c r="W59" s="47">
        <v>0</v>
      </c>
      <c r="X59" s="46">
        <v>0</v>
      </c>
      <c r="Y59" s="47">
        <v>0</v>
      </c>
      <c r="Z59" s="46">
        <v>0</v>
      </c>
      <c r="AA59" s="47">
        <v>0</v>
      </c>
      <c r="AB59" s="46">
        <v>0</v>
      </c>
      <c r="AC59" s="47">
        <v>0</v>
      </c>
      <c r="AD59" s="46">
        <v>0</v>
      </c>
      <c r="AE59" s="47">
        <v>0</v>
      </c>
      <c r="AF59" s="67"/>
    </row>
    <row r="60" spans="1:32" s="44" customFormat="1" ht="18.75" x14ac:dyDescent="0.3">
      <c r="A60" s="45" t="s">
        <v>30</v>
      </c>
      <c r="B60" s="46">
        <f>H60+J60+L60+N60+P60+R60+T60+V60+X60+Z60+AB60+AD60</f>
        <v>126992.50000000001</v>
      </c>
      <c r="C60" s="46">
        <f>H60+J60</f>
        <v>26613.25</v>
      </c>
      <c r="D60" s="46">
        <f>E60</f>
        <v>24937.84</v>
      </c>
      <c r="E60" s="47">
        <f>I60+K60+M60+O60+Q60+S60+U60+W60+Y60+AA60+AC60+AE60</f>
        <v>24937.84</v>
      </c>
      <c r="F60" s="48">
        <f t="shared" si="1"/>
        <v>19.637254168553259</v>
      </c>
      <c r="G60" s="48">
        <f t="shared" si="2"/>
        <v>93.704602030943235</v>
      </c>
      <c r="H60" s="47">
        <v>15925.37</v>
      </c>
      <c r="I60" s="47">
        <v>15256.5</v>
      </c>
      <c r="J60" s="46">
        <v>10687.88</v>
      </c>
      <c r="K60" s="47">
        <v>9681.34</v>
      </c>
      <c r="L60" s="46">
        <v>11126.6</v>
      </c>
      <c r="M60" s="47">
        <v>0</v>
      </c>
      <c r="N60" s="46">
        <v>14858.33</v>
      </c>
      <c r="O60" s="47">
        <v>0</v>
      </c>
      <c r="P60" s="46">
        <v>9261.9500000000007</v>
      </c>
      <c r="Q60" s="47">
        <v>0</v>
      </c>
      <c r="R60" s="46">
        <v>7988.67</v>
      </c>
      <c r="S60" s="47">
        <v>0</v>
      </c>
      <c r="T60" s="46">
        <v>15215.05</v>
      </c>
      <c r="U60" s="47">
        <v>0</v>
      </c>
      <c r="V60" s="46">
        <v>7768.17</v>
      </c>
      <c r="W60" s="47">
        <v>0</v>
      </c>
      <c r="X60" s="46">
        <v>5872.73</v>
      </c>
      <c r="Y60" s="47">
        <v>0</v>
      </c>
      <c r="Z60" s="46">
        <v>12000.07</v>
      </c>
      <c r="AA60" s="47">
        <v>0</v>
      </c>
      <c r="AB60" s="46">
        <v>7107.35</v>
      </c>
      <c r="AC60" s="47">
        <v>0</v>
      </c>
      <c r="AD60" s="46">
        <v>9180.33</v>
      </c>
      <c r="AE60" s="47">
        <v>0</v>
      </c>
      <c r="AF60" s="67"/>
    </row>
    <row r="61" spans="1:32" s="44" customFormat="1" ht="18.75" x14ac:dyDescent="0.3">
      <c r="A61" s="45" t="s">
        <v>31</v>
      </c>
      <c r="B61" s="46">
        <f>H61+J61+L61+N61+P61+R61+T61+V61+X61+Z61+AB61+AD61</f>
        <v>0</v>
      </c>
      <c r="C61" s="46">
        <f>H61+J61</f>
        <v>0</v>
      </c>
      <c r="D61" s="46">
        <f>E61</f>
        <v>0</v>
      </c>
      <c r="E61" s="47">
        <f>I61+K61+M61+O61+Q61+S61+U61+W61+Y61+AA61+AC61+AE61</f>
        <v>0</v>
      </c>
      <c r="F61" s="48">
        <f t="shared" si="1"/>
        <v>0</v>
      </c>
      <c r="G61" s="48">
        <f t="shared" si="2"/>
        <v>0</v>
      </c>
      <c r="H61" s="47">
        <v>0</v>
      </c>
      <c r="I61" s="47">
        <v>0</v>
      </c>
      <c r="J61" s="46">
        <v>0</v>
      </c>
      <c r="K61" s="47">
        <v>0</v>
      </c>
      <c r="L61" s="46">
        <v>0</v>
      </c>
      <c r="M61" s="47">
        <v>0</v>
      </c>
      <c r="N61" s="46">
        <v>0</v>
      </c>
      <c r="O61" s="47">
        <v>0</v>
      </c>
      <c r="P61" s="46">
        <v>0</v>
      </c>
      <c r="Q61" s="47">
        <v>0</v>
      </c>
      <c r="R61" s="46">
        <v>0</v>
      </c>
      <c r="S61" s="47">
        <v>0</v>
      </c>
      <c r="T61" s="46">
        <v>0</v>
      </c>
      <c r="U61" s="47">
        <v>0</v>
      </c>
      <c r="V61" s="46">
        <v>0</v>
      </c>
      <c r="W61" s="47">
        <v>0</v>
      </c>
      <c r="X61" s="46">
        <v>0</v>
      </c>
      <c r="Y61" s="47">
        <v>0</v>
      </c>
      <c r="Z61" s="46">
        <v>0</v>
      </c>
      <c r="AA61" s="47">
        <v>0</v>
      </c>
      <c r="AB61" s="46">
        <v>0</v>
      </c>
      <c r="AC61" s="47">
        <v>0</v>
      </c>
      <c r="AD61" s="46">
        <v>0</v>
      </c>
      <c r="AE61" s="47">
        <v>0</v>
      </c>
      <c r="AF61" s="67"/>
    </row>
    <row r="62" spans="1:32" s="44" customFormat="1" ht="18.75" x14ac:dyDescent="0.3">
      <c r="A62" s="45" t="s">
        <v>32</v>
      </c>
      <c r="B62" s="46">
        <f>H62+J62+L62+N62+P62+R62+T62+V62+X62+Z62+AB62+AD62</f>
        <v>0</v>
      </c>
      <c r="C62" s="46">
        <f>H62+J62</f>
        <v>0</v>
      </c>
      <c r="D62" s="46">
        <f>E62</f>
        <v>0</v>
      </c>
      <c r="E62" s="47">
        <f>I62+K62+M62+O62+Q62+S62+U62+W62+Y62+AA62+AC62+AE62</f>
        <v>0</v>
      </c>
      <c r="F62" s="48">
        <f t="shared" si="1"/>
        <v>0</v>
      </c>
      <c r="G62" s="48">
        <f t="shared" si="2"/>
        <v>0</v>
      </c>
      <c r="H62" s="47">
        <v>0</v>
      </c>
      <c r="I62" s="47">
        <v>0</v>
      </c>
      <c r="J62" s="46">
        <v>0</v>
      </c>
      <c r="K62" s="47">
        <v>0</v>
      </c>
      <c r="L62" s="46">
        <v>0</v>
      </c>
      <c r="M62" s="47">
        <v>0</v>
      </c>
      <c r="N62" s="46">
        <v>0</v>
      </c>
      <c r="O62" s="47">
        <v>0</v>
      </c>
      <c r="P62" s="46">
        <v>0</v>
      </c>
      <c r="Q62" s="47">
        <v>0</v>
      </c>
      <c r="R62" s="46">
        <v>0</v>
      </c>
      <c r="S62" s="47">
        <v>0</v>
      </c>
      <c r="T62" s="46">
        <v>0</v>
      </c>
      <c r="U62" s="47">
        <v>0</v>
      </c>
      <c r="V62" s="46">
        <v>0</v>
      </c>
      <c r="W62" s="47">
        <v>0</v>
      </c>
      <c r="X62" s="46">
        <v>0</v>
      </c>
      <c r="Y62" s="47">
        <v>0</v>
      </c>
      <c r="Z62" s="46">
        <v>0</v>
      </c>
      <c r="AA62" s="47">
        <v>0</v>
      </c>
      <c r="AB62" s="46">
        <v>0</v>
      </c>
      <c r="AC62" s="47">
        <v>0</v>
      </c>
      <c r="AD62" s="46">
        <v>0</v>
      </c>
      <c r="AE62" s="47">
        <v>0</v>
      </c>
      <c r="AF62" s="68"/>
    </row>
    <row r="63" spans="1:32" s="57" customFormat="1" ht="112.5" x14ac:dyDescent="0.2">
      <c r="A63" s="55" t="s">
        <v>47</v>
      </c>
      <c r="B63" s="41">
        <f t="shared" ref="B63:AE63" si="22">B64</f>
        <v>13422</v>
      </c>
      <c r="C63" s="41">
        <f t="shared" si="22"/>
        <v>1211.82</v>
      </c>
      <c r="D63" s="41">
        <f t="shared" si="22"/>
        <v>888.1</v>
      </c>
      <c r="E63" s="41">
        <f t="shared" si="22"/>
        <v>888.1</v>
      </c>
      <c r="F63" s="42">
        <f t="shared" si="1"/>
        <v>6.6167486216659217</v>
      </c>
      <c r="G63" s="42">
        <f t="shared" si="2"/>
        <v>73.286461685728909</v>
      </c>
      <c r="H63" s="41">
        <f t="shared" si="22"/>
        <v>525.54</v>
      </c>
      <c r="I63" s="41">
        <f t="shared" si="22"/>
        <v>0</v>
      </c>
      <c r="J63" s="41">
        <f t="shared" si="22"/>
        <v>686.28</v>
      </c>
      <c r="K63" s="41">
        <f t="shared" si="22"/>
        <v>888.1</v>
      </c>
      <c r="L63" s="41">
        <f t="shared" si="22"/>
        <v>718.96</v>
      </c>
      <c r="M63" s="41">
        <f t="shared" si="22"/>
        <v>0</v>
      </c>
      <c r="N63" s="41">
        <f t="shared" si="22"/>
        <v>1486.44</v>
      </c>
      <c r="O63" s="41">
        <f t="shared" si="22"/>
        <v>0</v>
      </c>
      <c r="P63" s="41">
        <f t="shared" si="22"/>
        <v>1550.92</v>
      </c>
      <c r="Q63" s="41">
        <f t="shared" si="22"/>
        <v>0</v>
      </c>
      <c r="R63" s="41">
        <f t="shared" si="22"/>
        <v>1361.27</v>
      </c>
      <c r="S63" s="41">
        <f t="shared" si="22"/>
        <v>0</v>
      </c>
      <c r="T63" s="41">
        <f t="shared" si="22"/>
        <v>1477.99</v>
      </c>
      <c r="U63" s="41">
        <f t="shared" si="22"/>
        <v>0</v>
      </c>
      <c r="V63" s="41">
        <f t="shared" si="22"/>
        <v>1196.73</v>
      </c>
      <c r="W63" s="41">
        <f t="shared" si="22"/>
        <v>0</v>
      </c>
      <c r="X63" s="41">
        <f t="shared" si="22"/>
        <v>1145.52</v>
      </c>
      <c r="Y63" s="41">
        <f t="shared" si="22"/>
        <v>0</v>
      </c>
      <c r="Z63" s="41">
        <f t="shared" si="22"/>
        <v>1124.3699999999999</v>
      </c>
      <c r="AA63" s="41">
        <f t="shared" si="22"/>
        <v>0</v>
      </c>
      <c r="AB63" s="41">
        <f t="shared" si="22"/>
        <v>1072.6199999999999</v>
      </c>
      <c r="AC63" s="41">
        <f t="shared" si="22"/>
        <v>0</v>
      </c>
      <c r="AD63" s="41">
        <f t="shared" si="22"/>
        <v>1075.3599999999999</v>
      </c>
      <c r="AE63" s="41">
        <f t="shared" si="22"/>
        <v>0</v>
      </c>
      <c r="AF63" s="66" t="s">
        <v>48</v>
      </c>
    </row>
    <row r="64" spans="1:32" s="44" customFormat="1" ht="18.75" x14ac:dyDescent="0.3">
      <c r="A64" s="53" t="s">
        <v>28</v>
      </c>
      <c r="B64" s="40">
        <f>SUM(B65:B68)</f>
        <v>13422</v>
      </c>
      <c r="C64" s="40">
        <f>SUM(C65:C68)</f>
        <v>1211.82</v>
      </c>
      <c r="D64" s="40">
        <f>SUM(D65:D68)</f>
        <v>888.1</v>
      </c>
      <c r="E64" s="41">
        <f>SUM(E65:E68)</f>
        <v>888.1</v>
      </c>
      <c r="F64" s="42">
        <f t="shared" si="1"/>
        <v>6.6167486216659217</v>
      </c>
      <c r="G64" s="42">
        <f t="shared" si="2"/>
        <v>73.286461685728909</v>
      </c>
      <c r="H64" s="41">
        <f t="shared" ref="H64:AE64" si="23">SUM(H65:H68)</f>
        <v>525.54</v>
      </c>
      <c r="I64" s="41">
        <f>SUM(I65:I68)</f>
        <v>0</v>
      </c>
      <c r="J64" s="40">
        <f t="shared" si="23"/>
        <v>686.28</v>
      </c>
      <c r="K64" s="41">
        <f>SUM(K65:K68)</f>
        <v>888.1</v>
      </c>
      <c r="L64" s="40">
        <f t="shared" si="23"/>
        <v>718.96</v>
      </c>
      <c r="M64" s="41">
        <f t="shared" si="23"/>
        <v>0</v>
      </c>
      <c r="N64" s="40">
        <f t="shared" si="23"/>
        <v>1486.44</v>
      </c>
      <c r="O64" s="41">
        <f t="shared" si="23"/>
        <v>0</v>
      </c>
      <c r="P64" s="40">
        <f t="shared" si="23"/>
        <v>1550.92</v>
      </c>
      <c r="Q64" s="41">
        <f t="shared" si="23"/>
        <v>0</v>
      </c>
      <c r="R64" s="40">
        <f t="shared" si="23"/>
        <v>1361.27</v>
      </c>
      <c r="S64" s="41">
        <f t="shared" si="23"/>
        <v>0</v>
      </c>
      <c r="T64" s="40">
        <f t="shared" si="23"/>
        <v>1477.99</v>
      </c>
      <c r="U64" s="41">
        <f t="shared" si="23"/>
        <v>0</v>
      </c>
      <c r="V64" s="40">
        <f t="shared" si="23"/>
        <v>1196.73</v>
      </c>
      <c r="W64" s="41">
        <f t="shared" si="23"/>
        <v>0</v>
      </c>
      <c r="X64" s="40">
        <f t="shared" si="23"/>
        <v>1145.52</v>
      </c>
      <c r="Y64" s="41">
        <f t="shared" si="23"/>
        <v>0</v>
      </c>
      <c r="Z64" s="40">
        <f t="shared" si="23"/>
        <v>1124.3699999999999</v>
      </c>
      <c r="AA64" s="41">
        <f t="shared" si="23"/>
        <v>0</v>
      </c>
      <c r="AB64" s="40">
        <f t="shared" si="23"/>
        <v>1072.6199999999999</v>
      </c>
      <c r="AC64" s="41">
        <f t="shared" si="23"/>
        <v>0</v>
      </c>
      <c r="AD64" s="40">
        <f t="shared" si="23"/>
        <v>1075.3599999999999</v>
      </c>
      <c r="AE64" s="41">
        <f t="shared" si="23"/>
        <v>0</v>
      </c>
      <c r="AF64" s="67"/>
    </row>
    <row r="65" spans="1:40" s="44" customFormat="1" ht="18.75" x14ac:dyDescent="0.3">
      <c r="A65" s="45" t="s">
        <v>29</v>
      </c>
      <c r="B65" s="46">
        <f>H65+J65+L65+N65+P65+R65+T65+V65+X65+Z65+AB65+AD65</f>
        <v>0</v>
      </c>
      <c r="C65" s="46">
        <f>H65+J65</f>
        <v>0</v>
      </c>
      <c r="D65" s="46">
        <f>E65</f>
        <v>0</v>
      </c>
      <c r="E65" s="47">
        <f>I65+K65+M65+O65+Q65+S65+U65+W65+Y65+AA65+AC65+AE65</f>
        <v>0</v>
      </c>
      <c r="F65" s="48">
        <f t="shared" si="1"/>
        <v>0</v>
      </c>
      <c r="G65" s="48">
        <f t="shared" si="2"/>
        <v>0</v>
      </c>
      <c r="H65" s="47">
        <v>0</v>
      </c>
      <c r="I65" s="47">
        <v>0</v>
      </c>
      <c r="J65" s="46">
        <v>0</v>
      </c>
      <c r="K65" s="47">
        <v>0</v>
      </c>
      <c r="L65" s="46">
        <v>0</v>
      </c>
      <c r="M65" s="47">
        <v>0</v>
      </c>
      <c r="N65" s="46">
        <v>0</v>
      </c>
      <c r="O65" s="47">
        <v>0</v>
      </c>
      <c r="P65" s="46">
        <v>0</v>
      </c>
      <c r="Q65" s="47">
        <v>0</v>
      </c>
      <c r="R65" s="46">
        <v>0</v>
      </c>
      <c r="S65" s="47">
        <v>0</v>
      </c>
      <c r="T65" s="46">
        <v>0</v>
      </c>
      <c r="U65" s="47">
        <v>0</v>
      </c>
      <c r="V65" s="46">
        <v>0</v>
      </c>
      <c r="W65" s="47">
        <v>0</v>
      </c>
      <c r="X65" s="46">
        <v>0</v>
      </c>
      <c r="Y65" s="47">
        <v>0</v>
      </c>
      <c r="Z65" s="46">
        <v>0</v>
      </c>
      <c r="AA65" s="47">
        <v>0</v>
      </c>
      <c r="AB65" s="46">
        <v>0</v>
      </c>
      <c r="AC65" s="47">
        <v>0</v>
      </c>
      <c r="AD65" s="46">
        <v>0</v>
      </c>
      <c r="AE65" s="47">
        <v>0</v>
      </c>
      <c r="AF65" s="67"/>
    </row>
    <row r="66" spans="1:40" s="44" customFormat="1" ht="18.75" x14ac:dyDescent="0.3">
      <c r="A66" s="45" t="s">
        <v>30</v>
      </c>
      <c r="B66" s="46">
        <f>H66+J66+L66+N66+P66+R66+T66+V66+X66+Z66+AB66+AD66</f>
        <v>13422</v>
      </c>
      <c r="C66" s="46">
        <f>H66+J66</f>
        <v>1211.82</v>
      </c>
      <c r="D66" s="46">
        <f>E66</f>
        <v>888.1</v>
      </c>
      <c r="E66" s="47">
        <f>I66+K66+M66+O66+Q66+S66+U66+W66+Y66+AA66+AC66+AE66</f>
        <v>888.1</v>
      </c>
      <c r="F66" s="48">
        <f t="shared" si="1"/>
        <v>6.6167486216659217</v>
      </c>
      <c r="G66" s="48">
        <f t="shared" si="2"/>
        <v>73.286461685728909</v>
      </c>
      <c r="H66" s="47">
        <v>525.54</v>
      </c>
      <c r="I66" s="47">
        <v>0</v>
      </c>
      <c r="J66" s="46">
        <v>686.28</v>
      </c>
      <c r="K66" s="47">
        <v>888.1</v>
      </c>
      <c r="L66" s="46">
        <v>718.96</v>
      </c>
      <c r="M66" s="47">
        <v>0</v>
      </c>
      <c r="N66" s="46">
        <v>1486.44</v>
      </c>
      <c r="O66" s="47">
        <v>0</v>
      </c>
      <c r="P66" s="46">
        <v>1550.92</v>
      </c>
      <c r="Q66" s="47">
        <v>0</v>
      </c>
      <c r="R66" s="46">
        <v>1361.27</v>
      </c>
      <c r="S66" s="47">
        <v>0</v>
      </c>
      <c r="T66" s="46">
        <v>1477.99</v>
      </c>
      <c r="U66" s="47">
        <v>0</v>
      </c>
      <c r="V66" s="46">
        <v>1196.73</v>
      </c>
      <c r="W66" s="47">
        <v>0</v>
      </c>
      <c r="X66" s="46">
        <v>1145.52</v>
      </c>
      <c r="Y66" s="47">
        <v>0</v>
      </c>
      <c r="Z66" s="46">
        <v>1124.3699999999999</v>
      </c>
      <c r="AA66" s="47">
        <v>0</v>
      </c>
      <c r="AB66" s="46">
        <v>1072.6199999999999</v>
      </c>
      <c r="AC66" s="47">
        <v>0</v>
      </c>
      <c r="AD66" s="46">
        <v>1075.3599999999999</v>
      </c>
      <c r="AE66" s="47">
        <v>0</v>
      </c>
      <c r="AF66" s="67"/>
    </row>
    <row r="67" spans="1:40" s="44" customFormat="1" ht="18.75" x14ac:dyDescent="0.3">
      <c r="A67" s="45" t="s">
        <v>31</v>
      </c>
      <c r="B67" s="46">
        <f>H67+J67+L67+N67+P67+R67+T67+V67+X67+Z67+AB67+AD67</f>
        <v>0</v>
      </c>
      <c r="C67" s="46">
        <f>H67+J67</f>
        <v>0</v>
      </c>
      <c r="D67" s="46">
        <f>E67</f>
        <v>0</v>
      </c>
      <c r="E67" s="47">
        <f>I67+K67+M67+O67+Q67+S67+U67+W67+Y67+AA67+AC67+AE67</f>
        <v>0</v>
      </c>
      <c r="F67" s="48">
        <f t="shared" si="1"/>
        <v>0</v>
      </c>
      <c r="G67" s="48">
        <f t="shared" si="2"/>
        <v>0</v>
      </c>
      <c r="H67" s="47">
        <v>0</v>
      </c>
      <c r="I67" s="47">
        <v>0</v>
      </c>
      <c r="J67" s="46">
        <v>0</v>
      </c>
      <c r="K67" s="47">
        <v>0</v>
      </c>
      <c r="L67" s="46">
        <v>0</v>
      </c>
      <c r="M67" s="47">
        <v>0</v>
      </c>
      <c r="N67" s="46">
        <v>0</v>
      </c>
      <c r="O67" s="47">
        <v>0</v>
      </c>
      <c r="P67" s="46">
        <v>0</v>
      </c>
      <c r="Q67" s="47">
        <v>0</v>
      </c>
      <c r="R67" s="46">
        <v>0</v>
      </c>
      <c r="S67" s="47">
        <v>0</v>
      </c>
      <c r="T67" s="46">
        <v>0</v>
      </c>
      <c r="U67" s="47">
        <v>0</v>
      </c>
      <c r="V67" s="46">
        <v>0</v>
      </c>
      <c r="W67" s="47">
        <v>0</v>
      </c>
      <c r="X67" s="46">
        <v>0</v>
      </c>
      <c r="Y67" s="47">
        <v>0</v>
      </c>
      <c r="Z67" s="46">
        <v>0</v>
      </c>
      <c r="AA67" s="47">
        <v>0</v>
      </c>
      <c r="AB67" s="46">
        <v>0</v>
      </c>
      <c r="AC67" s="47">
        <v>0</v>
      </c>
      <c r="AD67" s="46">
        <v>0</v>
      </c>
      <c r="AE67" s="47">
        <v>0</v>
      </c>
      <c r="AF67" s="67"/>
    </row>
    <row r="68" spans="1:40" s="44" customFormat="1" ht="18.75" x14ac:dyDescent="0.3">
      <c r="A68" s="45" t="s">
        <v>32</v>
      </c>
      <c r="B68" s="46">
        <f>H68+J68+L68+N68+P68+R68+T68+V68+X68+Z68+AB68+AD68</f>
        <v>0</v>
      </c>
      <c r="C68" s="46">
        <f>H68+J68</f>
        <v>0</v>
      </c>
      <c r="D68" s="46">
        <f>E68</f>
        <v>0</v>
      </c>
      <c r="E68" s="47">
        <f>I68+K68+M68+O68+Q68+S68+U68+W68+Y68+AA68+AC68+AE68</f>
        <v>0</v>
      </c>
      <c r="F68" s="48">
        <f t="shared" si="1"/>
        <v>0</v>
      </c>
      <c r="G68" s="48">
        <f t="shared" si="2"/>
        <v>0</v>
      </c>
      <c r="H68" s="47">
        <v>0</v>
      </c>
      <c r="I68" s="47">
        <v>0</v>
      </c>
      <c r="J68" s="46">
        <v>0</v>
      </c>
      <c r="K68" s="47">
        <v>0</v>
      </c>
      <c r="L68" s="46">
        <v>0</v>
      </c>
      <c r="M68" s="47">
        <v>0</v>
      </c>
      <c r="N68" s="46">
        <v>0</v>
      </c>
      <c r="O68" s="47">
        <v>0</v>
      </c>
      <c r="P68" s="46">
        <v>0</v>
      </c>
      <c r="Q68" s="47">
        <v>0</v>
      </c>
      <c r="R68" s="46">
        <v>0</v>
      </c>
      <c r="S68" s="47">
        <v>0</v>
      </c>
      <c r="T68" s="46">
        <v>0</v>
      </c>
      <c r="U68" s="47">
        <v>0</v>
      </c>
      <c r="V68" s="46">
        <v>0</v>
      </c>
      <c r="W68" s="47">
        <v>0</v>
      </c>
      <c r="X68" s="46">
        <v>0</v>
      </c>
      <c r="Y68" s="47">
        <v>0</v>
      </c>
      <c r="Z68" s="46">
        <v>0</v>
      </c>
      <c r="AA68" s="47">
        <v>0</v>
      </c>
      <c r="AB68" s="46">
        <v>0</v>
      </c>
      <c r="AC68" s="47">
        <v>0</v>
      </c>
      <c r="AD68" s="46">
        <v>0</v>
      </c>
      <c r="AE68" s="47">
        <v>0</v>
      </c>
      <c r="AF68" s="68"/>
    </row>
    <row r="69" spans="1:40" s="71" customFormat="1" ht="18.75" x14ac:dyDescent="0.3">
      <c r="A69" s="69" t="s">
        <v>49</v>
      </c>
      <c r="B69" s="35">
        <f t="shared" ref="B69:E73" si="24">B10+B16+B40</f>
        <v>309063.80000000005</v>
      </c>
      <c r="C69" s="35">
        <f t="shared" si="24"/>
        <v>54951.789999999994</v>
      </c>
      <c r="D69" s="35">
        <f t="shared" si="24"/>
        <v>50224.78</v>
      </c>
      <c r="E69" s="35">
        <f t="shared" si="24"/>
        <v>50224.78</v>
      </c>
      <c r="F69" s="36">
        <f t="shared" si="1"/>
        <v>16.250618804272772</v>
      </c>
      <c r="G69" s="36">
        <f t="shared" si="2"/>
        <v>91.397896228676089</v>
      </c>
      <c r="H69" s="35">
        <f t="shared" ref="H69:AE73" si="25">H10+H16+H40</f>
        <v>31100.260000000002</v>
      </c>
      <c r="I69" s="35">
        <f t="shared" si="25"/>
        <v>27123.51</v>
      </c>
      <c r="J69" s="35">
        <f t="shared" si="25"/>
        <v>23851.53</v>
      </c>
      <c r="K69" s="35">
        <f t="shared" si="25"/>
        <v>23101.27</v>
      </c>
      <c r="L69" s="35">
        <f t="shared" si="25"/>
        <v>26232.729999999996</v>
      </c>
      <c r="M69" s="35">
        <f t="shared" si="25"/>
        <v>0</v>
      </c>
      <c r="N69" s="35">
        <f t="shared" si="25"/>
        <v>32130.399999999998</v>
      </c>
      <c r="O69" s="35">
        <f t="shared" si="25"/>
        <v>0</v>
      </c>
      <c r="P69" s="35">
        <f t="shared" si="25"/>
        <v>23215.590000000004</v>
      </c>
      <c r="Q69" s="35">
        <f t="shared" si="25"/>
        <v>0</v>
      </c>
      <c r="R69" s="35">
        <f t="shared" si="25"/>
        <v>23260.54</v>
      </c>
      <c r="S69" s="35">
        <f t="shared" si="25"/>
        <v>0</v>
      </c>
      <c r="T69" s="35">
        <f t="shared" si="25"/>
        <v>32671.71</v>
      </c>
      <c r="U69" s="35">
        <f t="shared" si="25"/>
        <v>0</v>
      </c>
      <c r="V69" s="35">
        <f t="shared" si="25"/>
        <v>18156.29</v>
      </c>
      <c r="W69" s="35">
        <f t="shared" si="25"/>
        <v>0</v>
      </c>
      <c r="X69" s="35">
        <f t="shared" si="25"/>
        <v>15617.2</v>
      </c>
      <c r="Y69" s="35">
        <f t="shared" si="25"/>
        <v>0</v>
      </c>
      <c r="Z69" s="35">
        <f t="shared" si="25"/>
        <v>24497.98</v>
      </c>
      <c r="AA69" s="35">
        <f t="shared" si="25"/>
        <v>0</v>
      </c>
      <c r="AB69" s="35">
        <f t="shared" si="25"/>
        <v>18893.080000000002</v>
      </c>
      <c r="AC69" s="35">
        <f t="shared" si="25"/>
        <v>0</v>
      </c>
      <c r="AD69" s="35">
        <f t="shared" si="25"/>
        <v>39436.49</v>
      </c>
      <c r="AE69" s="35">
        <f t="shared" si="25"/>
        <v>0</v>
      </c>
      <c r="AF69" s="52"/>
      <c r="AG69" s="70">
        <f>H69+J69+L69+N69+P69+R69+T69+V69+X69+Z69+AB69+AD69</f>
        <v>309063.8</v>
      </c>
      <c r="AH69" s="70">
        <f>H69+J69</f>
        <v>54951.79</v>
      </c>
      <c r="AI69" s="70">
        <f>I69+K69</f>
        <v>50224.78</v>
      </c>
    </row>
    <row r="70" spans="1:40" s="38" customFormat="1" ht="18.75" x14ac:dyDescent="0.3">
      <c r="A70" s="51" t="s">
        <v>29</v>
      </c>
      <c r="B70" s="35">
        <f t="shared" si="24"/>
        <v>0</v>
      </c>
      <c r="C70" s="35">
        <f t="shared" si="24"/>
        <v>0</v>
      </c>
      <c r="D70" s="35">
        <f t="shared" si="24"/>
        <v>0</v>
      </c>
      <c r="E70" s="35">
        <f t="shared" si="24"/>
        <v>0</v>
      </c>
      <c r="F70" s="36">
        <f t="shared" si="1"/>
        <v>0</v>
      </c>
      <c r="G70" s="36">
        <f t="shared" si="2"/>
        <v>0</v>
      </c>
      <c r="H70" s="35">
        <f t="shared" si="25"/>
        <v>0</v>
      </c>
      <c r="I70" s="35">
        <f t="shared" si="25"/>
        <v>0</v>
      </c>
      <c r="J70" s="35">
        <f t="shared" si="25"/>
        <v>0</v>
      </c>
      <c r="K70" s="35">
        <f t="shared" si="25"/>
        <v>0</v>
      </c>
      <c r="L70" s="35">
        <f t="shared" si="25"/>
        <v>0</v>
      </c>
      <c r="M70" s="35">
        <f t="shared" si="25"/>
        <v>0</v>
      </c>
      <c r="N70" s="35">
        <f t="shared" si="25"/>
        <v>0</v>
      </c>
      <c r="O70" s="35">
        <f t="shared" si="25"/>
        <v>0</v>
      </c>
      <c r="P70" s="35">
        <f t="shared" si="25"/>
        <v>0</v>
      </c>
      <c r="Q70" s="35">
        <f t="shared" si="25"/>
        <v>0</v>
      </c>
      <c r="R70" s="35">
        <f t="shared" si="25"/>
        <v>0</v>
      </c>
      <c r="S70" s="35">
        <f t="shared" si="25"/>
        <v>0</v>
      </c>
      <c r="T70" s="35">
        <f t="shared" si="25"/>
        <v>0</v>
      </c>
      <c r="U70" s="35">
        <f t="shared" si="25"/>
        <v>0</v>
      </c>
      <c r="V70" s="35">
        <f t="shared" si="25"/>
        <v>0</v>
      </c>
      <c r="W70" s="35">
        <f t="shared" si="25"/>
        <v>0</v>
      </c>
      <c r="X70" s="35">
        <f t="shared" si="25"/>
        <v>0</v>
      </c>
      <c r="Y70" s="35">
        <f t="shared" si="25"/>
        <v>0</v>
      </c>
      <c r="Z70" s="35">
        <f t="shared" si="25"/>
        <v>0</v>
      </c>
      <c r="AA70" s="35">
        <f t="shared" si="25"/>
        <v>0</v>
      </c>
      <c r="AB70" s="35">
        <f t="shared" si="25"/>
        <v>0</v>
      </c>
      <c r="AC70" s="35">
        <f t="shared" si="25"/>
        <v>0</v>
      </c>
      <c r="AD70" s="35">
        <f t="shared" si="25"/>
        <v>0</v>
      </c>
      <c r="AE70" s="35">
        <f t="shared" si="25"/>
        <v>0</v>
      </c>
      <c r="AF70" s="52"/>
      <c r="AG70" s="70">
        <f t="shared" ref="AG70:AG75" si="26">H70+J70+L70+N70+P70+R70+T70+V70+X70+Z70+AB70+AD70</f>
        <v>0</v>
      </c>
      <c r="AH70" s="70">
        <f>H70+J70</f>
        <v>0</v>
      </c>
      <c r="AI70" s="70">
        <f t="shared" ref="AI70:AI75" si="27">I70+K70</f>
        <v>0</v>
      </c>
    </row>
    <row r="71" spans="1:40" s="38" customFormat="1" ht="18.75" x14ac:dyDescent="0.3">
      <c r="A71" s="51" t="s">
        <v>30</v>
      </c>
      <c r="B71" s="35">
        <f t="shared" si="24"/>
        <v>309063.8</v>
      </c>
      <c r="C71" s="35">
        <f t="shared" si="24"/>
        <v>54951.789999999994</v>
      </c>
      <c r="D71" s="35">
        <f t="shared" si="24"/>
        <v>50224.78</v>
      </c>
      <c r="E71" s="35">
        <f t="shared" si="24"/>
        <v>50224.78</v>
      </c>
      <c r="F71" s="36">
        <f t="shared" si="1"/>
        <v>16.250618804272776</v>
      </c>
      <c r="G71" s="36">
        <f t="shared" si="2"/>
        <v>91.397896228676089</v>
      </c>
      <c r="H71" s="35">
        <f t="shared" si="25"/>
        <v>31100.260000000002</v>
      </c>
      <c r="I71" s="35">
        <f t="shared" si="25"/>
        <v>27123.51</v>
      </c>
      <c r="J71" s="35">
        <f t="shared" si="25"/>
        <v>23851.53</v>
      </c>
      <c r="K71" s="35">
        <f t="shared" si="25"/>
        <v>23101.27</v>
      </c>
      <c r="L71" s="35">
        <f>L12+L18+L42</f>
        <v>26232.729999999996</v>
      </c>
      <c r="M71" s="35">
        <f t="shared" si="25"/>
        <v>0</v>
      </c>
      <c r="N71" s="35">
        <f t="shared" si="25"/>
        <v>32130.399999999998</v>
      </c>
      <c r="O71" s="35">
        <f t="shared" si="25"/>
        <v>0</v>
      </c>
      <c r="P71" s="35">
        <f t="shared" si="25"/>
        <v>23215.590000000004</v>
      </c>
      <c r="Q71" s="35">
        <f t="shared" si="25"/>
        <v>0</v>
      </c>
      <c r="R71" s="35">
        <f t="shared" si="25"/>
        <v>23260.54</v>
      </c>
      <c r="S71" s="35">
        <f t="shared" si="25"/>
        <v>0</v>
      </c>
      <c r="T71" s="35">
        <f t="shared" si="25"/>
        <v>32671.71</v>
      </c>
      <c r="U71" s="35">
        <f t="shared" si="25"/>
        <v>0</v>
      </c>
      <c r="V71" s="35">
        <f t="shared" si="25"/>
        <v>18156.29</v>
      </c>
      <c r="W71" s="35">
        <f t="shared" si="25"/>
        <v>0</v>
      </c>
      <c r="X71" s="35">
        <f t="shared" si="25"/>
        <v>15617.2</v>
      </c>
      <c r="Y71" s="35">
        <f t="shared" si="25"/>
        <v>0</v>
      </c>
      <c r="Z71" s="35">
        <f t="shared" si="25"/>
        <v>24497.98</v>
      </c>
      <c r="AA71" s="35">
        <f t="shared" si="25"/>
        <v>0</v>
      </c>
      <c r="AB71" s="35">
        <f t="shared" si="25"/>
        <v>18893.080000000002</v>
      </c>
      <c r="AC71" s="35">
        <f t="shared" si="25"/>
        <v>0</v>
      </c>
      <c r="AD71" s="35">
        <f t="shared" si="25"/>
        <v>39436.49</v>
      </c>
      <c r="AE71" s="35">
        <f t="shared" si="25"/>
        <v>0</v>
      </c>
      <c r="AF71" s="52"/>
      <c r="AG71" s="70">
        <f t="shared" si="26"/>
        <v>309063.8</v>
      </c>
      <c r="AH71" s="70">
        <f>H71+J71</f>
        <v>54951.79</v>
      </c>
      <c r="AI71" s="70">
        <f t="shared" si="27"/>
        <v>50224.78</v>
      </c>
    </row>
    <row r="72" spans="1:40" s="38" customFormat="1" ht="18.75" x14ac:dyDescent="0.3">
      <c r="A72" s="51" t="s">
        <v>31</v>
      </c>
      <c r="B72" s="35">
        <f t="shared" si="24"/>
        <v>0</v>
      </c>
      <c r="C72" s="35">
        <f t="shared" si="24"/>
        <v>0</v>
      </c>
      <c r="D72" s="35">
        <f t="shared" si="24"/>
        <v>0</v>
      </c>
      <c r="E72" s="35">
        <f t="shared" si="24"/>
        <v>0</v>
      </c>
      <c r="F72" s="36">
        <f t="shared" si="1"/>
        <v>0</v>
      </c>
      <c r="G72" s="36">
        <f t="shared" si="2"/>
        <v>0</v>
      </c>
      <c r="H72" s="35">
        <f t="shared" si="25"/>
        <v>0</v>
      </c>
      <c r="I72" s="35">
        <f t="shared" si="25"/>
        <v>0</v>
      </c>
      <c r="J72" s="35">
        <f t="shared" si="25"/>
        <v>0</v>
      </c>
      <c r="K72" s="35">
        <f t="shared" si="25"/>
        <v>0</v>
      </c>
      <c r="L72" s="35">
        <f t="shared" si="25"/>
        <v>0</v>
      </c>
      <c r="M72" s="35">
        <f t="shared" si="25"/>
        <v>0</v>
      </c>
      <c r="N72" s="35">
        <f t="shared" si="25"/>
        <v>0</v>
      </c>
      <c r="O72" s="35">
        <f t="shared" si="25"/>
        <v>0</v>
      </c>
      <c r="P72" s="35">
        <f t="shared" si="25"/>
        <v>0</v>
      </c>
      <c r="Q72" s="35">
        <f t="shared" si="25"/>
        <v>0</v>
      </c>
      <c r="R72" s="35">
        <f t="shared" si="25"/>
        <v>0</v>
      </c>
      <c r="S72" s="35">
        <f t="shared" si="25"/>
        <v>0</v>
      </c>
      <c r="T72" s="35">
        <f t="shared" si="25"/>
        <v>0</v>
      </c>
      <c r="U72" s="35">
        <f t="shared" si="25"/>
        <v>0</v>
      </c>
      <c r="V72" s="35">
        <f t="shared" si="25"/>
        <v>0</v>
      </c>
      <c r="W72" s="35">
        <f t="shared" si="25"/>
        <v>0</v>
      </c>
      <c r="X72" s="35">
        <f t="shared" si="25"/>
        <v>0</v>
      </c>
      <c r="Y72" s="35">
        <f t="shared" si="25"/>
        <v>0</v>
      </c>
      <c r="Z72" s="35">
        <f t="shared" si="25"/>
        <v>0</v>
      </c>
      <c r="AA72" s="35">
        <f t="shared" si="25"/>
        <v>0</v>
      </c>
      <c r="AB72" s="35">
        <f t="shared" si="25"/>
        <v>0</v>
      </c>
      <c r="AC72" s="35">
        <f t="shared" si="25"/>
        <v>0</v>
      </c>
      <c r="AD72" s="35">
        <f t="shared" si="25"/>
        <v>0</v>
      </c>
      <c r="AE72" s="35">
        <f t="shared" si="25"/>
        <v>0</v>
      </c>
      <c r="AF72" s="52"/>
      <c r="AG72" s="70">
        <f t="shared" si="26"/>
        <v>0</v>
      </c>
      <c r="AH72" s="70">
        <f>H72+J72</f>
        <v>0</v>
      </c>
      <c r="AI72" s="70">
        <f t="shared" si="27"/>
        <v>0</v>
      </c>
    </row>
    <row r="73" spans="1:40" s="38" customFormat="1" ht="18.75" x14ac:dyDescent="0.3">
      <c r="A73" s="51" t="s">
        <v>32</v>
      </c>
      <c r="B73" s="35">
        <f t="shared" si="24"/>
        <v>0</v>
      </c>
      <c r="C73" s="35">
        <f t="shared" si="24"/>
        <v>0</v>
      </c>
      <c r="D73" s="35">
        <f t="shared" si="24"/>
        <v>0</v>
      </c>
      <c r="E73" s="35">
        <f t="shared" si="24"/>
        <v>0</v>
      </c>
      <c r="F73" s="36">
        <f t="shared" si="1"/>
        <v>0</v>
      </c>
      <c r="G73" s="36">
        <f t="shared" si="2"/>
        <v>0</v>
      </c>
      <c r="H73" s="35">
        <f t="shared" si="25"/>
        <v>0</v>
      </c>
      <c r="I73" s="35">
        <f t="shared" si="25"/>
        <v>0</v>
      </c>
      <c r="J73" s="35">
        <f t="shared" si="25"/>
        <v>0</v>
      </c>
      <c r="K73" s="35">
        <f t="shared" si="25"/>
        <v>0</v>
      </c>
      <c r="L73" s="35">
        <f t="shared" si="25"/>
        <v>0</v>
      </c>
      <c r="M73" s="35">
        <f t="shared" si="25"/>
        <v>0</v>
      </c>
      <c r="N73" s="35">
        <f t="shared" si="25"/>
        <v>0</v>
      </c>
      <c r="O73" s="35">
        <f t="shared" si="25"/>
        <v>0</v>
      </c>
      <c r="P73" s="35">
        <f t="shared" si="25"/>
        <v>0</v>
      </c>
      <c r="Q73" s="35">
        <f t="shared" si="25"/>
        <v>0</v>
      </c>
      <c r="R73" s="35">
        <f t="shared" si="25"/>
        <v>0</v>
      </c>
      <c r="S73" s="35">
        <f t="shared" si="25"/>
        <v>0</v>
      </c>
      <c r="T73" s="35">
        <f t="shared" si="25"/>
        <v>0</v>
      </c>
      <c r="U73" s="35">
        <f t="shared" si="25"/>
        <v>0</v>
      </c>
      <c r="V73" s="35">
        <f t="shared" si="25"/>
        <v>0</v>
      </c>
      <c r="W73" s="35">
        <f t="shared" si="25"/>
        <v>0</v>
      </c>
      <c r="X73" s="35">
        <f t="shared" si="25"/>
        <v>0</v>
      </c>
      <c r="Y73" s="35">
        <f t="shared" si="25"/>
        <v>0</v>
      </c>
      <c r="Z73" s="35">
        <f t="shared" si="25"/>
        <v>0</v>
      </c>
      <c r="AA73" s="35">
        <f t="shared" si="25"/>
        <v>0</v>
      </c>
      <c r="AB73" s="35">
        <f t="shared" si="25"/>
        <v>0</v>
      </c>
      <c r="AC73" s="35">
        <f t="shared" si="25"/>
        <v>0</v>
      </c>
      <c r="AD73" s="35">
        <f t="shared" si="25"/>
        <v>0</v>
      </c>
      <c r="AE73" s="35">
        <f t="shared" si="25"/>
        <v>0</v>
      </c>
      <c r="AF73" s="52"/>
      <c r="AG73" s="70">
        <f t="shared" si="26"/>
        <v>0</v>
      </c>
      <c r="AH73" s="70">
        <f>H73+J73</f>
        <v>0</v>
      </c>
      <c r="AI73" s="70">
        <f t="shared" si="27"/>
        <v>0</v>
      </c>
    </row>
    <row r="74" spans="1:40" s="82" customFormat="1" ht="18.75" x14ac:dyDescent="0.3">
      <c r="A74" s="72"/>
      <c r="B74" s="73"/>
      <c r="C74" s="73"/>
      <c r="D74" s="73"/>
      <c r="E74" s="73"/>
      <c r="F74" s="74"/>
      <c r="G74" s="74"/>
      <c r="H74" s="75"/>
      <c r="I74" s="76"/>
      <c r="J74" s="75"/>
      <c r="K74" s="77"/>
      <c r="L74" s="78"/>
      <c r="M74" s="77"/>
      <c r="N74" s="78"/>
      <c r="O74" s="77"/>
      <c r="P74" s="79"/>
      <c r="Q74" s="77"/>
      <c r="R74" s="78"/>
      <c r="S74" s="77"/>
      <c r="T74" s="78"/>
      <c r="U74" s="77"/>
      <c r="V74" s="78"/>
      <c r="W74" s="77"/>
      <c r="X74" s="79"/>
      <c r="Y74" s="77"/>
      <c r="Z74" s="79"/>
      <c r="AA74" s="77"/>
      <c r="AB74" s="78"/>
      <c r="AC74" s="77"/>
      <c r="AD74" s="78"/>
      <c r="AE74" s="77"/>
      <c r="AF74" s="80"/>
      <c r="AG74" s="81">
        <f t="shared" si="26"/>
        <v>0</v>
      </c>
      <c r="AH74" s="81">
        <f>H74+J74</f>
        <v>0</v>
      </c>
      <c r="AI74" s="81">
        <f t="shared" si="27"/>
        <v>0</v>
      </c>
    </row>
    <row r="75" spans="1:40" s="88" customFormat="1" ht="18.75" hidden="1" x14ac:dyDescent="0.3">
      <c r="A75" s="83"/>
      <c r="B75" s="84">
        <f>B9+B45</f>
        <v>92606.8</v>
      </c>
      <c r="C75" s="84">
        <f>C9+C45</f>
        <v>18707.900000000001</v>
      </c>
      <c r="D75" s="84">
        <f>D9+D45</f>
        <v>18186.260000000002</v>
      </c>
      <c r="E75" s="84">
        <f>E9+E45</f>
        <v>18186.260000000002</v>
      </c>
      <c r="F75" s="85"/>
      <c r="G75" s="85"/>
      <c r="H75" s="84">
        <f t="shared" ref="H75:N75" si="28">H9+H45</f>
        <v>11756</v>
      </c>
      <c r="I75" s="84">
        <f t="shared" si="28"/>
        <v>9838.23</v>
      </c>
      <c r="J75" s="84">
        <f t="shared" si="28"/>
        <v>6951.9</v>
      </c>
      <c r="K75" s="84">
        <f t="shared" si="28"/>
        <v>8348.0300000000007</v>
      </c>
      <c r="L75" s="84">
        <f t="shared" si="28"/>
        <v>6949.9000000000005</v>
      </c>
      <c r="M75" s="84">
        <f t="shared" si="28"/>
        <v>0</v>
      </c>
      <c r="N75" s="84">
        <f t="shared" si="28"/>
        <v>8978.91</v>
      </c>
      <c r="O75" s="84">
        <f t="shared" ref="O75:AE75" si="29">O9+O48</f>
        <v>0</v>
      </c>
      <c r="P75" s="84">
        <f t="shared" si="29"/>
        <v>6478.7300000000005</v>
      </c>
      <c r="Q75" s="84">
        <f t="shared" si="29"/>
        <v>0</v>
      </c>
      <c r="R75" s="84">
        <f t="shared" si="29"/>
        <v>6421.43</v>
      </c>
      <c r="S75" s="84">
        <f t="shared" si="29"/>
        <v>0</v>
      </c>
      <c r="T75" s="84">
        <f t="shared" si="29"/>
        <v>6693.23</v>
      </c>
      <c r="U75" s="84">
        <f t="shared" si="29"/>
        <v>0</v>
      </c>
      <c r="V75" s="84">
        <f t="shared" si="29"/>
        <v>4754.0300000000007</v>
      </c>
      <c r="W75" s="84">
        <f t="shared" si="29"/>
        <v>0</v>
      </c>
      <c r="X75" s="84">
        <f t="shared" si="29"/>
        <v>4423.0300000000007</v>
      </c>
      <c r="Y75" s="84">
        <f t="shared" si="29"/>
        <v>0</v>
      </c>
      <c r="Z75" s="84">
        <f t="shared" si="29"/>
        <v>6673.53</v>
      </c>
      <c r="AA75" s="84">
        <f t="shared" si="29"/>
        <v>0</v>
      </c>
      <c r="AB75" s="84">
        <f t="shared" si="29"/>
        <v>5855.63</v>
      </c>
      <c r="AC75" s="84">
        <f t="shared" si="29"/>
        <v>0</v>
      </c>
      <c r="AD75" s="84">
        <f t="shared" si="29"/>
        <v>16670.48</v>
      </c>
      <c r="AE75" s="86">
        <f t="shared" si="29"/>
        <v>0</v>
      </c>
      <c r="AF75" s="87"/>
      <c r="AG75" s="70">
        <f t="shared" si="26"/>
        <v>92606.8</v>
      </c>
      <c r="AH75" s="70">
        <f>H75+J75+L75+N75+P75</f>
        <v>41115.44000000001</v>
      </c>
      <c r="AI75" s="70">
        <f t="shared" si="27"/>
        <v>18186.260000000002</v>
      </c>
    </row>
    <row r="76" spans="1:40" s="57" customFormat="1" ht="18.75" x14ac:dyDescent="0.3">
      <c r="A76" s="89"/>
      <c r="B76" s="90"/>
      <c r="C76" s="90"/>
      <c r="D76" s="90"/>
      <c r="E76" s="90"/>
      <c r="F76" s="90"/>
      <c r="G76" s="90"/>
      <c r="H76" s="91"/>
      <c r="I76" s="90"/>
      <c r="J76" s="91"/>
      <c r="K76" s="90"/>
      <c r="L76" s="91"/>
      <c r="M76" s="90"/>
      <c r="N76" s="91"/>
      <c r="O76" s="90"/>
      <c r="P76" s="91"/>
      <c r="Q76" s="90"/>
      <c r="R76" s="91"/>
      <c r="S76" s="90"/>
      <c r="T76" s="91"/>
      <c r="U76" s="90"/>
      <c r="V76" s="91"/>
      <c r="W76" s="90"/>
      <c r="X76" s="91"/>
      <c r="Y76" s="90"/>
      <c r="Z76" s="91"/>
      <c r="AA76" s="90"/>
      <c r="AB76" s="91"/>
      <c r="AC76" s="90"/>
      <c r="AD76" s="91"/>
      <c r="AE76" s="90"/>
      <c r="AF76" s="92"/>
      <c r="AG76" s="93"/>
      <c r="AH76" s="93"/>
      <c r="AI76" s="93"/>
    </row>
    <row r="77" spans="1:40" ht="18.75" x14ac:dyDescent="0.2">
      <c r="A77" s="94" t="s">
        <v>50</v>
      </c>
      <c r="B77" s="94"/>
      <c r="C77" s="94"/>
      <c r="D77" s="94"/>
      <c r="E77" s="94"/>
      <c r="F77" s="94"/>
      <c r="G77" s="94"/>
      <c r="H77" s="94"/>
      <c r="I77" s="94"/>
      <c r="J77" s="94"/>
      <c r="K77" s="94"/>
      <c r="L77" s="94"/>
      <c r="M77" s="95"/>
      <c r="N77" s="96"/>
      <c r="O77" s="95"/>
      <c r="P77" s="3"/>
      <c r="Q77" s="95"/>
      <c r="R77" s="3"/>
      <c r="S77" s="95"/>
      <c r="T77" s="2"/>
      <c r="U77" s="95"/>
      <c r="V77" s="2"/>
      <c r="W77" s="95"/>
      <c r="X77" s="2"/>
      <c r="Y77" s="95"/>
      <c r="Z77" s="2"/>
      <c r="AA77" s="95"/>
      <c r="AB77" s="2"/>
      <c r="AC77" s="95"/>
      <c r="AD77" s="2"/>
      <c r="AE77" s="95"/>
      <c r="AF77" s="95"/>
      <c r="AG77" s="3"/>
      <c r="AH77" s="3"/>
      <c r="AI77" s="3"/>
      <c r="AJ77" s="3"/>
      <c r="AK77" s="3"/>
      <c r="AL77" s="3"/>
      <c r="AM77" s="3"/>
      <c r="AN77" s="1"/>
    </row>
    <row r="78" spans="1:40" x14ac:dyDescent="0.25">
      <c r="A78" s="97"/>
      <c r="B78" s="97"/>
      <c r="C78" s="97"/>
      <c r="D78" s="97"/>
      <c r="E78" s="97"/>
      <c r="F78" s="97"/>
      <c r="G78" s="2"/>
      <c r="H78" s="98"/>
      <c r="I78" s="98"/>
      <c r="J78" s="98"/>
      <c r="K78" s="98"/>
      <c r="L78" s="98"/>
      <c r="M78" s="98"/>
      <c r="N78" s="98"/>
      <c r="O78" s="98"/>
      <c r="P78" s="98"/>
      <c r="Q78" s="98"/>
      <c r="R78" s="98"/>
      <c r="S78" s="98"/>
      <c r="T78" s="2"/>
      <c r="U78" s="97"/>
      <c r="V78" s="2"/>
      <c r="W78" s="97"/>
      <c r="X78" s="2"/>
      <c r="Y78" s="97"/>
      <c r="Z78" s="2"/>
      <c r="AA78" s="97"/>
      <c r="AB78" s="2"/>
      <c r="AC78" s="97"/>
      <c r="AD78" s="2"/>
      <c r="AE78" s="97"/>
      <c r="AF78" s="97"/>
      <c r="AG78" s="3"/>
      <c r="AH78" s="3"/>
      <c r="AI78" s="3"/>
      <c r="AJ78" s="3"/>
      <c r="AK78" s="3"/>
      <c r="AL78" s="3"/>
      <c r="AM78" s="3"/>
      <c r="AN78" s="1"/>
    </row>
    <row r="79" spans="1:40" ht="34.5" customHeight="1" x14ac:dyDescent="0.2">
      <c r="A79" s="94" t="s">
        <v>51</v>
      </c>
      <c r="B79" s="94"/>
      <c r="C79" s="94"/>
      <c r="D79" s="94"/>
      <c r="E79" s="94"/>
      <c r="F79" s="94"/>
      <c r="G79" s="94"/>
      <c r="H79" s="94"/>
      <c r="I79" s="94"/>
      <c r="J79" s="94"/>
      <c r="K79" s="94"/>
      <c r="L79" s="94"/>
      <c r="M79" s="95"/>
      <c r="N79" s="96"/>
      <c r="O79" s="95"/>
      <c r="P79" s="3"/>
      <c r="Q79" s="95"/>
      <c r="R79" s="3"/>
      <c r="S79" s="95"/>
      <c r="T79" s="97"/>
      <c r="U79" s="95"/>
      <c r="V79" s="2"/>
      <c r="W79" s="95"/>
      <c r="X79" s="2"/>
      <c r="Y79" s="95"/>
      <c r="Z79" s="2"/>
      <c r="AA79" s="95"/>
      <c r="AB79" s="2"/>
      <c r="AC79" s="95"/>
      <c r="AD79" s="2"/>
      <c r="AE79" s="95"/>
      <c r="AF79" s="95"/>
      <c r="AG79" s="3"/>
      <c r="AH79" s="3"/>
      <c r="AI79" s="3"/>
      <c r="AJ79" s="3"/>
      <c r="AK79" s="3"/>
      <c r="AL79" s="3"/>
      <c r="AM79" s="3"/>
      <c r="AN79" s="1"/>
    </row>
    <row r="80" spans="1:40" ht="8.25" customHeight="1" x14ac:dyDescent="0.2">
      <c r="A80" s="95"/>
      <c r="B80" s="2"/>
      <c r="C80" s="2"/>
      <c r="D80" s="2"/>
      <c r="E80" s="2"/>
      <c r="F80" s="2"/>
      <c r="G80" s="2"/>
      <c r="H80" s="3"/>
      <c r="I80" s="2"/>
      <c r="J80" s="3"/>
      <c r="K80" s="2"/>
      <c r="L80" s="3"/>
      <c r="M80" s="2"/>
      <c r="N80" s="3"/>
      <c r="O80" s="2"/>
      <c r="P80" s="3"/>
      <c r="Q80" s="2"/>
      <c r="R80" s="3"/>
      <c r="S80" s="2"/>
      <c r="T80" s="2"/>
      <c r="U80" s="2"/>
      <c r="V80" s="2"/>
      <c r="W80" s="2"/>
      <c r="X80" s="2"/>
      <c r="Y80" s="2"/>
      <c r="Z80" s="2"/>
      <c r="AA80" s="2"/>
      <c r="AB80" s="2"/>
      <c r="AC80" s="2"/>
      <c r="AD80" s="2"/>
      <c r="AE80" s="2"/>
      <c r="AF80" s="2"/>
      <c r="AG80" s="3"/>
      <c r="AH80" s="3"/>
      <c r="AI80" s="3"/>
      <c r="AJ80" s="3"/>
      <c r="AK80" s="3"/>
      <c r="AL80" s="3"/>
      <c r="AM80" s="3"/>
      <c r="AN80" s="1"/>
    </row>
    <row r="81" spans="1:40" ht="8.25" customHeight="1" x14ac:dyDescent="0.2">
      <c r="A81" s="95"/>
      <c r="B81" s="2"/>
      <c r="C81" s="2"/>
      <c r="D81" s="2"/>
      <c r="E81" s="2"/>
      <c r="F81" s="2"/>
      <c r="G81" s="2"/>
      <c r="H81" s="3"/>
      <c r="I81" s="2"/>
      <c r="J81" s="3"/>
      <c r="K81" s="2"/>
      <c r="L81" s="3"/>
      <c r="M81" s="2"/>
      <c r="N81" s="3"/>
      <c r="O81" s="2"/>
      <c r="P81" s="3"/>
      <c r="Q81" s="2"/>
      <c r="R81" s="3"/>
      <c r="S81" s="2"/>
      <c r="T81" s="2"/>
      <c r="U81" s="2"/>
      <c r="V81" s="2"/>
      <c r="W81" s="2"/>
      <c r="X81" s="2"/>
      <c r="Y81" s="2"/>
      <c r="Z81" s="2"/>
      <c r="AA81" s="2"/>
      <c r="AB81" s="2"/>
      <c r="AC81" s="2"/>
      <c r="AD81" s="2"/>
      <c r="AE81" s="2"/>
      <c r="AF81" s="2"/>
      <c r="AG81" s="3"/>
      <c r="AH81" s="3"/>
      <c r="AI81" s="3"/>
      <c r="AJ81" s="3"/>
      <c r="AK81" s="3"/>
      <c r="AL81" s="3"/>
      <c r="AM81" s="3"/>
      <c r="AN81" s="1"/>
    </row>
    <row r="82" spans="1:40" ht="18.75" x14ac:dyDescent="0.2">
      <c r="A82" s="94" t="s">
        <v>52</v>
      </c>
      <c r="B82" s="94"/>
      <c r="C82" s="94"/>
      <c r="D82" s="94"/>
      <c r="E82" s="94"/>
      <c r="F82" s="94"/>
      <c r="G82" s="94"/>
      <c r="H82" s="94"/>
      <c r="I82" s="94"/>
      <c r="J82" s="94"/>
      <c r="K82" s="94"/>
      <c r="L82" s="94"/>
      <c r="M82" s="94"/>
      <c r="N82" s="94"/>
      <c r="O82" s="95"/>
      <c r="P82" s="96"/>
      <c r="Q82" s="95"/>
      <c r="R82" s="3"/>
      <c r="S82" s="95"/>
      <c r="T82" s="2"/>
      <c r="U82" s="95"/>
      <c r="V82" s="2"/>
      <c r="W82" s="95"/>
      <c r="X82" s="2"/>
      <c r="Y82" s="95"/>
      <c r="Z82" s="2"/>
      <c r="AA82" s="95"/>
      <c r="AB82" s="2"/>
      <c r="AC82" s="95"/>
      <c r="AD82" s="2"/>
      <c r="AE82" s="95"/>
      <c r="AF82" s="95"/>
      <c r="AG82" s="3"/>
      <c r="AH82" s="3"/>
      <c r="AI82" s="3"/>
      <c r="AJ82" s="3"/>
      <c r="AK82" s="3"/>
      <c r="AL82" s="3"/>
      <c r="AM82" s="3"/>
      <c r="AN82" s="1"/>
    </row>
    <row r="83" spans="1:40" ht="18.75" x14ac:dyDescent="0.2">
      <c r="A83" s="94" t="s">
        <v>53</v>
      </c>
      <c r="B83" s="94"/>
      <c r="C83" s="95"/>
      <c r="D83" s="95"/>
      <c r="E83" s="95"/>
      <c r="F83" s="95"/>
      <c r="G83" s="95"/>
      <c r="H83" s="95"/>
      <c r="I83" s="95"/>
      <c r="J83" s="95"/>
      <c r="K83" s="95"/>
      <c r="L83" s="95"/>
      <c r="M83" s="95"/>
      <c r="N83" s="95"/>
      <c r="O83" s="95"/>
      <c r="P83" s="96"/>
      <c r="Q83" s="95"/>
      <c r="R83" s="3"/>
      <c r="S83" s="95"/>
      <c r="T83" s="2"/>
      <c r="U83" s="95"/>
      <c r="V83" s="2"/>
      <c r="W83" s="95"/>
      <c r="X83" s="2"/>
      <c r="Y83" s="95"/>
      <c r="Z83" s="2"/>
      <c r="AA83" s="95"/>
      <c r="AB83" s="2"/>
      <c r="AC83" s="95"/>
      <c r="AD83" s="2"/>
      <c r="AE83" s="95"/>
      <c r="AF83" s="95"/>
      <c r="AG83" s="3"/>
      <c r="AH83" s="3"/>
      <c r="AI83" s="3"/>
      <c r="AJ83" s="3"/>
      <c r="AK83" s="3"/>
      <c r="AL83" s="3"/>
      <c r="AM83" s="3"/>
      <c r="AN83" s="1"/>
    </row>
    <row r="84" spans="1:40" ht="24.75" customHeight="1" x14ac:dyDescent="0.2">
      <c r="A84" s="95"/>
      <c r="B84" s="2"/>
      <c r="C84" s="2"/>
      <c r="D84" s="2"/>
      <c r="E84" s="2"/>
      <c r="F84" s="2"/>
      <c r="G84" s="2"/>
      <c r="I84" s="2"/>
      <c r="K84" s="2"/>
      <c r="M84" s="2"/>
      <c r="O84" s="2"/>
      <c r="Q84" s="2"/>
      <c r="S84" s="2"/>
      <c r="U84" s="2"/>
      <c r="W84" s="2"/>
      <c r="Y84" s="2"/>
      <c r="AA84" s="2"/>
      <c r="AC84" s="2"/>
      <c r="AE84" s="2"/>
      <c r="AF84" s="2"/>
    </row>
    <row r="85" spans="1:40" ht="48.75" customHeight="1" x14ac:dyDescent="0.2"/>
    <row r="86" spans="1:40" ht="18.75" x14ac:dyDescent="0.2">
      <c r="B86" s="95"/>
      <c r="C86" s="95"/>
      <c r="D86" s="95"/>
      <c r="E86" s="95"/>
      <c r="F86" s="95"/>
      <c r="G86" s="95"/>
      <c r="I86" s="95"/>
      <c r="K86" s="95"/>
      <c r="M86" s="95"/>
      <c r="O86" s="95"/>
      <c r="Q86" s="95"/>
      <c r="S86" s="95"/>
      <c r="U86" s="95"/>
      <c r="W86" s="95"/>
      <c r="Y86" s="95"/>
      <c r="AA86" s="95"/>
      <c r="AC86" s="95"/>
      <c r="AE86" s="95"/>
      <c r="AF86" s="95"/>
    </row>
  </sheetData>
  <mergeCells count="33">
    <mergeCell ref="AF63:AF68"/>
    <mergeCell ref="A77:L77"/>
    <mergeCell ref="A79:L79"/>
    <mergeCell ref="A82:N82"/>
    <mergeCell ref="A83:B83"/>
    <mergeCell ref="AF9:AF14"/>
    <mergeCell ref="AF21:AF26"/>
    <mergeCell ref="AF27:AF32"/>
    <mergeCell ref="AF33:AF38"/>
    <mergeCell ref="AF51:AF56"/>
    <mergeCell ref="AF57:AF62"/>
    <mergeCell ref="V5:W5"/>
    <mergeCell ref="X5:Y5"/>
    <mergeCell ref="Z5:AA5"/>
    <mergeCell ref="AB5:AC5"/>
    <mergeCell ref="AD5:AE5"/>
    <mergeCell ref="AF5:AF6"/>
    <mergeCell ref="J5:K5"/>
    <mergeCell ref="L5:M5"/>
    <mergeCell ref="N5:O5"/>
    <mergeCell ref="P5:Q5"/>
    <mergeCell ref="R5:S5"/>
    <mergeCell ref="T5:U5"/>
    <mergeCell ref="X2:AD2"/>
    <mergeCell ref="A3:S3"/>
    <mergeCell ref="AD4:AE4"/>
    <mergeCell ref="A5:A6"/>
    <mergeCell ref="B5:B6"/>
    <mergeCell ref="C5:C6"/>
    <mergeCell ref="D5:D6"/>
    <mergeCell ref="E5:E6"/>
    <mergeCell ref="F5:G5"/>
    <mergeCell ref="H5:I5"/>
  </mergeCells>
  <pageMargins left="0.70866141732283472" right="0.70866141732283472" top="0.59055118110236227" bottom="0.39370078740157483" header="0.31496062992125984" footer="0.31496062992125984"/>
  <pageSetup paperSize="9" scale="39" orientation="landscape" r:id="rId1"/>
  <colBreaks count="2" manualBreakCount="2">
    <brk id="19" max="82" man="1"/>
    <brk id="32"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февраль 2018</vt:lpstr>
      <vt:lpstr>'февраль 2018'!Область_печати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Кузьменков Павел Александрович</cp:lastModifiedBy>
  <dcterms:created xsi:type="dcterms:W3CDTF">2018-08-16T06:54:09Z</dcterms:created>
  <dcterms:modified xsi:type="dcterms:W3CDTF">2018-08-16T06:54:34Z</dcterms:modified>
</cp:coreProperties>
</file>