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9 год " sheetId="1" r:id="rId1"/>
  </sheets>
  <definedNames>
    <definedName name="_xlnm.Print_Titles" localSheetId="0">'2019 год '!$A:$A,'2019 год '!$4:$5</definedName>
    <definedName name="_xlnm.Print_Area" localSheetId="0">'2019 год '!$A$1:$AF$307</definedName>
  </definedNames>
  <calcPr fullCalcOnLoad="1"/>
</workbook>
</file>

<file path=xl/sharedStrings.xml><?xml version="1.0" encoding="utf-8"?>
<sst xmlns="http://schemas.openxmlformats.org/spreadsheetml/2006/main" count="361" uniqueCount="96">
  <si>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</si>
  <si>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</si>
  <si>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</si>
  <si>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</si>
  <si>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</si>
  <si>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</si>
  <si>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</si>
  <si>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</si>
  <si>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</si>
  <si>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</si>
  <si>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</si>
  <si>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</si>
  <si>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</si>
  <si>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</si>
  <si>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</si>
  <si>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</si>
  <si>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</si>
  <si>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</si>
  <si>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</si>
  <si>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</si>
  <si>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</si>
  <si>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</si>
  <si>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</si>
  <si>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</si>
  <si>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</si>
  <si>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</si>
  <si>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</si>
  <si>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</si>
  <si>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>3.1.3. Проведение независимой оценки качества оказания услуг учреждениями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</si>
  <si>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</si>
  <si>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</si>
  <si>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</si>
  <si>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</si>
  <si>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</si>
  <si>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</si>
  <si>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</si>
  <si>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</si>
  <si>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МАУ "ДС"</t>
  </si>
  <si>
    <t>Ответственный за составление сетевого графика Майер Т.Ф., 93896</t>
  </si>
  <si>
    <t xml:space="preserve"> "Культурное пространство города Когалыма"</t>
  </si>
  <si>
    <t>План на 2019 год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</si>
  <si>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</si>
  <si>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</si>
  <si>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привлеченные средства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</si>
  <si>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</si>
  <si>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</si>
  <si>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</si>
  <si>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</si>
  <si>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</si>
  <si>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1.3.2. Реконструкция и строительство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</si>
  <si>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</si>
  <si>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в т.ч. бюджет города Когалыма в части софинансирования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</si>
  <si>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</si>
  <si>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</si>
  <si>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</si>
  <si>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 xml:space="preserve">2.2. Стимулирование культурного разнообразия 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</si>
  <si>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</si>
  <si>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</si>
  <si>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</si>
  <si>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</si>
  <si>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</si>
  <si>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</si>
  <si>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</si>
  <si>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Реализация единой государственной политики в сфере культуры и архивного дела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</si>
  <si>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</si>
  <si>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</si>
  <si>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 xml:space="preserve">3.2. Развитие архивного дела 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</si>
  <si>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</si>
  <si>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3.3. Обеспечение хозяйственной деятельности учреждений культуры города Когалыма </t>
  </si>
  <si>
    <t>Кассовый расход сложился меньше планового в связи с экономией по оплате труда и начислениям; услуг связи; коммунальных услуг; работ и услуг по содер. имущества; охраны обьекта.</t>
  </si>
  <si>
    <t>Кассовый расход сложился меньше планового в связи с экономией по оплате труда и начисл. на зар.плату; коммунальных услуг; за содержание здания; услуг связи.</t>
  </si>
  <si>
    <t>Кассовый расход сложился меньше планового в связи с экономией по оплате транспортных услуг (Новогодние мероприятия); по оплате энергопотребления снежного городка, подключения иллюминации,  изготовлению лед. фигур, охране снежного городка. Оплата костюмов будет произведена по факту поставки.</t>
  </si>
  <si>
    <t>Кассовый расход сложился меньше планового в связи с экономией по оплате труда, начислениям на зарплату, услуг связи, коммунальных услуг, аренды земли под складом, вывоза снега, содержанию здания, противопожарным договорам, охране объетов, по оплате проезда к месту отдыха и обратно.</t>
  </si>
  <si>
    <t>Приобретение грамот для награждения, канц. товаров, картриджей,  дисков.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</si>
  <si>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</si>
  <si>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1.4. Региональный проект "Культурная среда"</t>
  </si>
  <si>
    <t>Предоставление услуг связи (Интернет).</t>
  </si>
  <si>
    <t>Кассовый расход сложился меньше планового в связи собразованием вакантных ставок, листков временной нетрудоспособности, отсутствию товаров на складах поставщика, позднему предоставлению счет-фактур.</t>
  </si>
  <si>
    <t>Начальник Управления культуры, спорта и молодежной политики__________________________________________Л.А.Юрьева</t>
  </si>
  <si>
    <t>План на 01.05.2019</t>
  </si>
  <si>
    <t>Профинансировано на 01.05.2019</t>
  </si>
  <si>
    <t>Кассовый расход на 01.05.2019</t>
  </si>
  <si>
    <t>МУ "УКС г.Когалыма"</t>
  </si>
  <si>
    <t>КУМИ</t>
  </si>
  <si>
    <t>1.5. Реализация инициатив граждан, способствующих развитию учреждений культуры</t>
  </si>
  <si>
    <t>Подпрограмма 4. "Развитие туризма"</t>
  </si>
  <si>
    <t>4.1. Продвижение внутреннего и въездного туризма (6)</t>
  </si>
  <si>
    <t>4.1. Создание условий для развития туризма</t>
  </si>
  <si>
    <t>Оплачены услуги по организации выставки. Приобретена типографская продукция: афиши, пригласительные. Приобретены канц. товары: бумага, картон. Оплата за услуги по организации выставки -80,0  т.руб., будет произведена в мае на основании документов на оплату и акта выполненных работ.</t>
  </si>
  <si>
    <t>Кассовый расход сложился меньше планового в результате экономии по оплате за приобретение основных средств и оплате командировочных расходов.</t>
  </si>
  <si>
    <t>Приобретены поощрительные призы для участников соревнований.</t>
  </si>
  <si>
    <t>Приобретение печатных изданий для комплектования фонда - 1 216 шт., оказание информационных услуг (Консультант-Плюс).</t>
  </si>
  <si>
    <t>Приобретены: сценические костюмы - 7 шт., мебель для гостиной ДК "Сибирь"; компьютерная техника - монитор - 1 шт., ноутбук - 1 шт.; световая техника (вращающаяся голова); студийный монитор - 1 шт. Отклонение - 5,307 тыс. руб. - экономия по приобретению мебели в ДК "Сибирь".</t>
  </si>
  <si>
    <t>Приобретены увлажнитель и термогигрометр.</t>
  </si>
  <si>
    <t>На отчетную дату по объекту ведется исполнение следующих контрактов: 1. Контракт 132-АН от 20.11.2018 на оказание услуг по ведению авторского надзора за реконструкцией объекта. Стоимость работ по контракту 350,00 тыс. руб. Срок оказания услуг по 30.04.2019. Контракт рассторгнут, стоимость оказанных и оплаченных услуг составила 150,00 тыс. рублей. 2. Контракт 35-АП от 10.04.2018 на выполнение рабто по корректировке проектной и рабочей документации по объекту. Стоимость работ по контракту 6 401 23,00 тыс. руб. Контракт рассторгнут, объем выполненных и оплаченных работ составил 6 348,87 тыс. руб. 3. Контракт 16/36 от 21.10.2016 на выполнение работ по реконструкции объекта. Стоимость работ по контракту составляет 601 535 93,00 тыс. руб. Работы по контракту выполнены, оплата будет произведена во 2 квартале 2019 года. 4. Контракт КОГ-5/18 от 31.07.2018 на выполнение работ по реконструкции объекта (дополнительные работы). Стоимость работ по контракту составляет 93 858,79 тыс. руб. (кассовые расходы на 01.01.2019 составили 87 706,12 тыс. руб.). 5 Контракт 1707/01 на 28.07.2018 на поставку и монтаж технологического оборудования. Стоимость работ по контракту составляет 313 007,59 тыс. руб. Контракт исполнен в полном объеме. 6. Контракт 1707/02 от 28.07.2018 на поставку и монтаж техноллогического оборудования. Стоимость работ по контракту составляет 374 350,36 тыс. руб. Контракт исполнен в полном объеме. 7. Контракт 1808-01 от 31.07.2018 на поставку и монтаж технологического оборудования (дополнительные работы). Стоимость работ по контракту составляет 67 947,51 тыс. руб. Контракт исполнен в полном объеме.</t>
  </si>
  <si>
    <r>
      <rPr>
        <b/>
        <sz val="14"/>
        <rFont val="Times New Roman"/>
        <family val="1"/>
      </rPr>
      <t xml:space="preserve">1. МР "Организация и проведение культурно-массовых мероприятий" </t>
    </r>
    <r>
      <rPr>
        <sz val="14"/>
        <rFont val="Times New Roman"/>
        <family val="1"/>
      </rPr>
      <t xml:space="preserve">- Проведен конкурс на предоставление субсидии. Комиссией принято решение о проведении повторного сбора заявок от претендентов. 30.04.2019 состоялось второе заседание комиссии. Определен получатель субсидии. В настоящее время осуществляются действия по предоставлению субсидии в соответствии с постановлением Администрации города Когалыма от 19.02.2019 №381. </t>
    </r>
    <r>
      <rPr>
        <b/>
        <sz val="14"/>
        <rFont val="Times New Roman"/>
        <family val="1"/>
      </rPr>
      <t>2. МР "Организация деятельности клубных формирований и формирований самодеятельного народного творчества"</t>
    </r>
    <r>
      <rPr>
        <sz val="14"/>
        <rFont val="Times New Roman"/>
        <family val="1"/>
      </rPr>
      <t xml:space="preserve"> - в связи с отсутствием заявок, комиссией принято решение о внесении изменений в постановление Администрации города Когалыма от 19.02.2019 №380 с целью предоставления возможности получения субсидии несколькис претендентам. В настоящее время разработан проект МНПА, который проходит согласование в структурных подразделениях Администрации города Когалыма.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</si>
</sst>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4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5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9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left" vertical="top" wrapText="1"/>
      <protection/>
    </xf>
    <xf numFmtId="186" fontId="5" fillId="11" borderId="10" xfId="0" applyNumberFormat="1" applyFont="1" applyFill="1" applyBorder="1" applyAlignment="1" applyProtection="1">
      <alignment horizontal="left" vertical="top" wrapText="1"/>
      <protection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186" fontId="5" fillId="0" borderId="14" xfId="0" applyNumberFormat="1" applyFont="1" applyFill="1" applyBorder="1" applyAlignment="1">
      <alignment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0" fontId="4" fillId="19" borderId="20" xfId="0" applyFont="1" applyFill="1" applyBorder="1" applyAlignment="1" applyProtection="1">
      <alignment horizontal="left" vertical="top" wrapText="1"/>
      <protection/>
    </xf>
    <xf numFmtId="0" fontId="4" fillId="19" borderId="11" xfId="0" applyFont="1" applyFill="1" applyBorder="1" applyAlignment="1" applyProtection="1">
      <alignment horizontal="left" vertical="top" wrapText="1"/>
      <protection/>
    </xf>
    <xf numFmtId="0" fontId="4" fillId="19" borderId="21" xfId="0" applyFont="1" applyFill="1" applyBorder="1" applyAlignment="1" applyProtection="1">
      <alignment horizontal="left" vertical="top" wrapText="1"/>
      <protection/>
    </xf>
    <xf numFmtId="186" fontId="5" fillId="19" borderId="15" xfId="0" applyNumberFormat="1" applyFont="1" applyFill="1" applyBorder="1" applyAlignment="1" applyProtection="1">
      <alignment vertical="center" wrapText="1"/>
      <protection/>
    </xf>
    <xf numFmtId="186" fontId="4" fillId="19" borderId="15" xfId="0" applyNumberFormat="1" applyFont="1" applyFill="1" applyBorder="1" applyAlignment="1" applyProtection="1">
      <alignment vertical="center" wrapText="1"/>
      <protection/>
    </xf>
    <xf numFmtId="0" fontId="5" fillId="11" borderId="14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>
      <alignment vertical="center" wrapText="1"/>
    </xf>
    <xf numFmtId="186" fontId="5" fillId="11" borderId="14" xfId="0" applyNumberFormat="1" applyFont="1" applyFill="1" applyBorder="1" applyAlignment="1">
      <alignment horizontal="right" vertical="center" wrapText="1"/>
    </xf>
    <xf numFmtId="186" fontId="4" fillId="11" borderId="15" xfId="0" applyNumberFormat="1" applyFont="1" applyFill="1" applyBorder="1" applyAlignment="1" applyProtection="1">
      <alignment horizontal="left" vertical="top" wrapText="1"/>
      <protection/>
    </xf>
    <xf numFmtId="0" fontId="4" fillId="11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186" fontId="4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justify" wrapText="1"/>
    </xf>
    <xf numFmtId="186" fontId="5" fillId="34" borderId="14" xfId="0" applyNumberFormat="1" applyFont="1" applyFill="1" applyBorder="1" applyAlignment="1">
      <alignment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73" fontId="4" fillId="34" borderId="14" xfId="0" applyNumberFormat="1" applyFont="1" applyFill="1" applyBorder="1" applyAlignment="1" applyProtection="1">
      <alignment horizontal="right" vertical="center" wrapText="1"/>
      <protection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9"/>
  <sheetViews>
    <sheetView showGridLines="0" tabSelected="1" view="pageBreakPreview" zoomScale="60" zoomScaleNormal="70" zoomScalePageLayoutView="0" workbookViewId="0" topLeftCell="A1">
      <pane xSplit="7" ySplit="5" topLeftCell="P24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285" sqref="AF285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851562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52"/>
      <c r="AF1" s="52"/>
    </row>
    <row r="2" spans="1:32" ht="27" customHeight="1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32" t="s">
        <v>19</v>
      </c>
      <c r="AC3" s="132"/>
      <c r="AD3" s="132"/>
      <c r="AE3" s="54"/>
      <c r="AF3" s="54"/>
    </row>
    <row r="4" spans="1:32" s="7" customFormat="1" ht="18.75" customHeight="1">
      <c r="A4" s="130" t="s">
        <v>17</v>
      </c>
      <c r="B4" s="131" t="s">
        <v>40</v>
      </c>
      <c r="C4" s="125" t="s">
        <v>79</v>
      </c>
      <c r="D4" s="125" t="s">
        <v>80</v>
      </c>
      <c r="E4" s="125" t="s">
        <v>81</v>
      </c>
      <c r="F4" s="121" t="s">
        <v>32</v>
      </c>
      <c r="G4" s="122"/>
      <c r="H4" s="121" t="s">
        <v>0</v>
      </c>
      <c r="I4" s="122"/>
      <c r="J4" s="121" t="s">
        <v>1</v>
      </c>
      <c r="K4" s="122"/>
      <c r="L4" s="121" t="s">
        <v>2</v>
      </c>
      <c r="M4" s="122"/>
      <c r="N4" s="121" t="s">
        <v>3</v>
      </c>
      <c r="O4" s="122"/>
      <c r="P4" s="121" t="s">
        <v>4</v>
      </c>
      <c r="Q4" s="122"/>
      <c r="R4" s="121" t="s">
        <v>5</v>
      </c>
      <c r="S4" s="122"/>
      <c r="T4" s="121" t="s">
        <v>6</v>
      </c>
      <c r="U4" s="122"/>
      <c r="V4" s="121" t="s">
        <v>7</v>
      </c>
      <c r="W4" s="122"/>
      <c r="X4" s="121" t="s">
        <v>8</v>
      </c>
      <c r="Y4" s="122"/>
      <c r="Z4" s="121" t="s">
        <v>9</v>
      </c>
      <c r="AA4" s="122"/>
      <c r="AB4" s="121" t="s">
        <v>10</v>
      </c>
      <c r="AC4" s="122"/>
      <c r="AD4" s="123" t="s">
        <v>11</v>
      </c>
      <c r="AE4" s="124"/>
      <c r="AF4" s="125" t="s">
        <v>35</v>
      </c>
    </row>
    <row r="5" spans="1:32" s="9" customFormat="1" ht="46.5" customHeight="1">
      <c r="A5" s="130"/>
      <c r="B5" s="131"/>
      <c r="C5" s="126"/>
      <c r="D5" s="126"/>
      <c r="E5" s="126"/>
      <c r="F5" s="6" t="s">
        <v>33</v>
      </c>
      <c r="G5" s="6" t="s">
        <v>34</v>
      </c>
      <c r="H5" s="8" t="s">
        <v>12</v>
      </c>
      <c r="I5" s="8" t="s">
        <v>36</v>
      </c>
      <c r="J5" s="8" t="s">
        <v>12</v>
      </c>
      <c r="K5" s="8" t="s">
        <v>36</v>
      </c>
      <c r="L5" s="8" t="s">
        <v>12</v>
      </c>
      <c r="M5" s="8" t="s">
        <v>36</v>
      </c>
      <c r="N5" s="8" t="s">
        <v>12</v>
      </c>
      <c r="O5" s="8" t="s">
        <v>36</v>
      </c>
      <c r="P5" s="8" t="s">
        <v>12</v>
      </c>
      <c r="Q5" s="8" t="s">
        <v>36</v>
      </c>
      <c r="R5" s="8" t="s">
        <v>12</v>
      </c>
      <c r="S5" s="8" t="s">
        <v>36</v>
      </c>
      <c r="T5" s="8" t="s">
        <v>12</v>
      </c>
      <c r="U5" s="8" t="s">
        <v>36</v>
      </c>
      <c r="V5" s="8" t="s">
        <v>12</v>
      </c>
      <c r="W5" s="8" t="s">
        <v>36</v>
      </c>
      <c r="X5" s="8" t="s">
        <v>12</v>
      </c>
      <c r="Y5" s="8" t="s">
        <v>36</v>
      </c>
      <c r="Z5" s="8" t="s">
        <v>12</v>
      </c>
      <c r="AA5" s="8" t="s">
        <v>36</v>
      </c>
      <c r="AB5" s="8" t="s">
        <v>12</v>
      </c>
      <c r="AC5" s="8" t="s">
        <v>36</v>
      </c>
      <c r="AD5" s="8" t="s">
        <v>12</v>
      </c>
      <c r="AE5" s="8" t="s">
        <v>36</v>
      </c>
      <c r="AF5" s="126"/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12" t="s">
        <v>41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53"/>
      <c r="AF7" s="50"/>
    </row>
    <row r="8" spans="1:32" s="12" customFormat="1" ht="18.75" customHeight="1">
      <c r="A8" s="49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4" s="19" customFormat="1" ht="18.75">
      <c r="A9" s="29" t="s">
        <v>16</v>
      </c>
      <c r="B9" s="66">
        <f>B10+B11+B12+B13</f>
        <v>55261.134659999996</v>
      </c>
      <c r="C9" s="66">
        <f>C10+C11+C12+C13</f>
        <v>16493.96325</v>
      </c>
      <c r="D9" s="66">
        <f>D10+D11+D12+D13</f>
        <v>16493.96325</v>
      </c>
      <c r="E9" s="66">
        <f>E10+E11+E12+E13</f>
        <v>14718.72781</v>
      </c>
      <c r="F9" s="62">
        <f>E9/B9*100</f>
        <v>26.63486354480149</v>
      </c>
      <c r="G9" s="62">
        <f>E9/C9*100</f>
        <v>89.23705956480774</v>
      </c>
      <c r="H9" s="66">
        <f aca="true" t="shared" si="0" ref="H9:AE9">H10+H11+H12+H13</f>
        <v>1755.39</v>
      </c>
      <c r="I9" s="66">
        <f t="shared" si="0"/>
        <v>1467.73381</v>
      </c>
      <c r="J9" s="66">
        <f t="shared" si="0"/>
        <v>4824.40661</v>
      </c>
      <c r="K9" s="66">
        <f t="shared" si="0"/>
        <v>4002.096</v>
      </c>
      <c r="L9" s="66">
        <f t="shared" si="0"/>
        <v>4758.974999999999</v>
      </c>
      <c r="M9" s="66">
        <f t="shared" si="0"/>
        <v>4046.709</v>
      </c>
      <c r="N9" s="66">
        <f t="shared" si="0"/>
        <v>5155.191639999999</v>
      </c>
      <c r="O9" s="66">
        <f t="shared" si="0"/>
        <v>5202.189</v>
      </c>
      <c r="P9" s="66">
        <f t="shared" si="0"/>
        <v>6286.243050000001</v>
      </c>
      <c r="Q9" s="66">
        <f t="shared" si="0"/>
        <v>0</v>
      </c>
      <c r="R9" s="66">
        <f t="shared" si="0"/>
        <v>5841.57006</v>
      </c>
      <c r="S9" s="66">
        <f t="shared" si="0"/>
        <v>0</v>
      </c>
      <c r="T9" s="66">
        <f t="shared" si="0"/>
        <v>4594.19167</v>
      </c>
      <c r="U9" s="66">
        <f t="shared" si="0"/>
        <v>0</v>
      </c>
      <c r="V9" s="66">
        <f t="shared" si="0"/>
        <v>2971.3916700000004</v>
      </c>
      <c r="W9" s="66">
        <f t="shared" si="0"/>
        <v>0</v>
      </c>
      <c r="X9" s="66">
        <f t="shared" si="0"/>
        <v>4752.255870000001</v>
      </c>
      <c r="Y9" s="66">
        <f t="shared" si="0"/>
        <v>0</v>
      </c>
      <c r="Z9" s="66">
        <f t="shared" si="0"/>
        <v>4720.61075</v>
      </c>
      <c r="AA9" s="66">
        <f t="shared" si="0"/>
        <v>0</v>
      </c>
      <c r="AB9" s="66">
        <f t="shared" si="0"/>
        <v>3944.79167</v>
      </c>
      <c r="AC9" s="66">
        <f t="shared" si="0"/>
        <v>0</v>
      </c>
      <c r="AD9" s="66">
        <f t="shared" si="0"/>
        <v>5656.11667</v>
      </c>
      <c r="AE9" s="66">
        <f t="shared" si="0"/>
        <v>0</v>
      </c>
      <c r="AF9" s="32"/>
      <c r="AG9" s="23"/>
      <c r="AH9" s="60"/>
    </row>
    <row r="10" spans="1:34" s="19" customFormat="1" ht="18.75">
      <c r="A10" s="33" t="s">
        <v>15</v>
      </c>
      <c r="B10" s="67">
        <f aca="true" t="shared" si="1" ref="B10:E12">B16+B23+B29+B35</f>
        <v>19.3</v>
      </c>
      <c r="C10" s="67">
        <f t="shared" si="1"/>
        <v>0</v>
      </c>
      <c r="D10" s="67">
        <f t="shared" si="1"/>
        <v>0</v>
      </c>
      <c r="E10" s="67">
        <f t="shared" si="1"/>
        <v>0</v>
      </c>
      <c r="F10" s="42">
        <f>E10/B10*100</f>
        <v>0</v>
      </c>
      <c r="G10" s="42" t="e">
        <f>E10/C10*100</f>
        <v>#DIV/0!</v>
      </c>
      <c r="H10" s="67">
        <f aca="true" t="shared" si="2" ref="H10:AE10">H16+H23+H29+H35</f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19.3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0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0</v>
      </c>
      <c r="AA10" s="67">
        <f t="shared" si="2"/>
        <v>0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34"/>
      <c r="AG10" s="41"/>
      <c r="AH10" s="60"/>
    </row>
    <row r="11" spans="1:34" s="19" customFormat="1" ht="18.75">
      <c r="A11" s="33" t="s">
        <v>13</v>
      </c>
      <c r="B11" s="67">
        <f t="shared" si="1"/>
        <v>437.3346600000001</v>
      </c>
      <c r="C11" s="67">
        <f t="shared" si="1"/>
        <v>0</v>
      </c>
      <c r="D11" s="67">
        <f t="shared" si="1"/>
        <v>0</v>
      </c>
      <c r="E11" s="67">
        <f t="shared" si="1"/>
        <v>0</v>
      </c>
      <c r="F11" s="42">
        <f>E11/B11*100</f>
        <v>0</v>
      </c>
      <c r="G11" s="42" t="e">
        <f>E11/C11*100</f>
        <v>#DIV/0!</v>
      </c>
      <c r="H11" s="67">
        <f aca="true" t="shared" si="3" ref="H11:AE11">H17+H24+H30+H36</f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67">
        <f t="shared" si="3"/>
        <v>0</v>
      </c>
      <c r="M11" s="67">
        <f t="shared" si="3"/>
        <v>0</v>
      </c>
      <c r="N11" s="67">
        <f t="shared" si="3"/>
        <v>0</v>
      </c>
      <c r="O11" s="67">
        <f t="shared" si="3"/>
        <v>0</v>
      </c>
      <c r="P11" s="67">
        <f t="shared" si="3"/>
        <v>208.03466</v>
      </c>
      <c r="Q11" s="67">
        <f t="shared" si="3"/>
        <v>0</v>
      </c>
      <c r="R11" s="67">
        <f t="shared" si="3"/>
        <v>17.3</v>
      </c>
      <c r="S11" s="67">
        <f t="shared" si="3"/>
        <v>0</v>
      </c>
      <c r="T11" s="67">
        <f t="shared" si="3"/>
        <v>17.3</v>
      </c>
      <c r="U11" s="67">
        <f t="shared" si="3"/>
        <v>0</v>
      </c>
      <c r="V11" s="67">
        <f t="shared" si="3"/>
        <v>17.3</v>
      </c>
      <c r="W11" s="67">
        <f t="shared" si="3"/>
        <v>0</v>
      </c>
      <c r="X11" s="67">
        <f t="shared" si="3"/>
        <v>63.8</v>
      </c>
      <c r="Y11" s="67">
        <f t="shared" si="3"/>
        <v>0</v>
      </c>
      <c r="Z11" s="67">
        <f t="shared" si="3"/>
        <v>73.3</v>
      </c>
      <c r="AA11" s="67">
        <f t="shared" si="3"/>
        <v>0</v>
      </c>
      <c r="AB11" s="67">
        <f t="shared" si="3"/>
        <v>17.3</v>
      </c>
      <c r="AC11" s="67">
        <f t="shared" si="3"/>
        <v>0</v>
      </c>
      <c r="AD11" s="67">
        <f t="shared" si="3"/>
        <v>23</v>
      </c>
      <c r="AE11" s="67">
        <f t="shared" si="3"/>
        <v>0</v>
      </c>
      <c r="AF11" s="34"/>
      <c r="AG11" s="41"/>
      <c r="AH11" s="60"/>
    </row>
    <row r="12" spans="1:34" s="19" customFormat="1" ht="18.75">
      <c r="A12" s="33" t="s">
        <v>14</v>
      </c>
      <c r="B12" s="67">
        <f t="shared" si="1"/>
        <v>54804.49999999999</v>
      </c>
      <c r="C12" s="67">
        <f t="shared" si="1"/>
        <v>16493.96325</v>
      </c>
      <c r="D12" s="67">
        <f t="shared" si="1"/>
        <v>16493.96325</v>
      </c>
      <c r="E12" s="67">
        <f t="shared" si="1"/>
        <v>14718.72781</v>
      </c>
      <c r="F12" s="42">
        <f>E12/B12*100</f>
        <v>26.856786960924744</v>
      </c>
      <c r="G12" s="42">
        <f>E12/C12*100</f>
        <v>89.23705956480774</v>
      </c>
      <c r="H12" s="67">
        <f aca="true" t="shared" si="4" ref="H12:AE12">H18+H25+H31+H37</f>
        <v>1755.39</v>
      </c>
      <c r="I12" s="67">
        <f t="shared" si="4"/>
        <v>1467.73381</v>
      </c>
      <c r="J12" s="67">
        <f t="shared" si="4"/>
        <v>4824.40661</v>
      </c>
      <c r="K12" s="67">
        <f t="shared" si="4"/>
        <v>4002.096</v>
      </c>
      <c r="L12" s="67">
        <f t="shared" si="4"/>
        <v>4758.974999999999</v>
      </c>
      <c r="M12" s="67">
        <f t="shared" si="4"/>
        <v>4046.709</v>
      </c>
      <c r="N12" s="67">
        <f t="shared" si="4"/>
        <v>5155.191639999999</v>
      </c>
      <c r="O12" s="67">
        <f t="shared" si="4"/>
        <v>5202.189</v>
      </c>
      <c r="P12" s="67">
        <f t="shared" si="4"/>
        <v>6058.9083900000005</v>
      </c>
      <c r="Q12" s="67">
        <f t="shared" si="4"/>
        <v>0</v>
      </c>
      <c r="R12" s="67">
        <f t="shared" si="4"/>
        <v>5824.27006</v>
      </c>
      <c r="S12" s="67">
        <f t="shared" si="4"/>
        <v>0</v>
      </c>
      <c r="T12" s="67">
        <f t="shared" si="4"/>
        <v>4576.89167</v>
      </c>
      <c r="U12" s="67">
        <f t="shared" si="4"/>
        <v>0</v>
      </c>
      <c r="V12" s="67">
        <f t="shared" si="4"/>
        <v>2954.0916700000002</v>
      </c>
      <c r="W12" s="67">
        <f t="shared" si="4"/>
        <v>0</v>
      </c>
      <c r="X12" s="67">
        <f t="shared" si="4"/>
        <v>4688.455870000001</v>
      </c>
      <c r="Y12" s="67">
        <f t="shared" si="4"/>
        <v>0</v>
      </c>
      <c r="Z12" s="67">
        <f t="shared" si="4"/>
        <v>4647.31075</v>
      </c>
      <c r="AA12" s="67">
        <f t="shared" si="4"/>
        <v>0</v>
      </c>
      <c r="AB12" s="67">
        <f t="shared" si="4"/>
        <v>3927.49167</v>
      </c>
      <c r="AC12" s="67">
        <f t="shared" si="4"/>
        <v>0</v>
      </c>
      <c r="AD12" s="67">
        <f t="shared" si="4"/>
        <v>5633.11667</v>
      </c>
      <c r="AE12" s="67">
        <f t="shared" si="4"/>
        <v>0</v>
      </c>
      <c r="AF12" s="34"/>
      <c r="AG12" s="41"/>
      <c r="AH12" s="60"/>
    </row>
    <row r="13" spans="1:34" s="19" customFormat="1" ht="18.75">
      <c r="A13" s="33" t="s">
        <v>43</v>
      </c>
      <c r="B13" s="67">
        <f>B20+B26+B32+B39</f>
        <v>0</v>
      </c>
      <c r="C13" s="67">
        <f>C20+C26+C32+C39</f>
        <v>0</v>
      </c>
      <c r="D13" s="67">
        <f>D20+D26+D32+D39</f>
        <v>0</v>
      </c>
      <c r="E13" s="67">
        <f>E20+E26+E32+E39</f>
        <v>0</v>
      </c>
      <c r="F13" s="42" t="e">
        <f>E13/B13*100</f>
        <v>#DIV/0!</v>
      </c>
      <c r="G13" s="42" t="e">
        <f>E13/C13*100</f>
        <v>#DIV/0!</v>
      </c>
      <c r="H13" s="67">
        <f aca="true" t="shared" si="5" ref="H13:AE13">H20+H26+H32+H39</f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  <c r="O13" s="67">
        <f t="shared" si="5"/>
        <v>0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0</v>
      </c>
      <c r="W13" s="67">
        <f t="shared" si="5"/>
        <v>0</v>
      </c>
      <c r="X13" s="67">
        <f t="shared" si="5"/>
        <v>0</v>
      </c>
      <c r="Y13" s="67">
        <f t="shared" si="5"/>
        <v>0</v>
      </c>
      <c r="Z13" s="67">
        <f t="shared" si="5"/>
        <v>0</v>
      </c>
      <c r="AA13" s="67">
        <f t="shared" si="5"/>
        <v>0</v>
      </c>
      <c r="AB13" s="67">
        <f t="shared" si="5"/>
        <v>0</v>
      </c>
      <c r="AC13" s="67">
        <f t="shared" si="5"/>
        <v>0</v>
      </c>
      <c r="AD13" s="67">
        <f t="shared" si="5"/>
        <v>0</v>
      </c>
      <c r="AE13" s="67">
        <f t="shared" si="5"/>
        <v>0</v>
      </c>
      <c r="AF13" s="61"/>
      <c r="AG13" s="41"/>
      <c r="AH13" s="60"/>
    </row>
    <row r="14" spans="1:32" s="19" customFormat="1" ht="38.25" customHeight="1">
      <c r="A14" s="51" t="s">
        <v>42</v>
      </c>
      <c r="B14" s="68"/>
      <c r="C14" s="68"/>
      <c r="D14" s="68"/>
      <c r="E14" s="68"/>
      <c r="F14" s="63"/>
      <c r="G14" s="6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09" t="s">
        <v>91</v>
      </c>
    </row>
    <row r="15" spans="1:32" s="12" customFormat="1" ht="18.75">
      <c r="A15" s="3" t="s">
        <v>16</v>
      </c>
      <c r="B15" s="69">
        <f>B17+B18+B16</f>
        <v>938.83466</v>
      </c>
      <c r="C15" s="69">
        <f>C17+C18</f>
        <v>403.917</v>
      </c>
      <c r="D15" s="69">
        <f>D17+D18</f>
        <v>403.917</v>
      </c>
      <c r="E15" s="69">
        <f>E17+E18</f>
        <v>403.91999999999996</v>
      </c>
      <c r="F15" s="48">
        <f aca="true" t="shared" si="6" ref="F15:F20">E15/B15*100</f>
        <v>43.02355006791078</v>
      </c>
      <c r="G15" s="48">
        <f aca="true" t="shared" si="7" ref="G15:G20">E15/C15*100</f>
        <v>100.00074272684734</v>
      </c>
      <c r="H15" s="27">
        <f>H17+H18+H16</f>
        <v>0</v>
      </c>
      <c r="I15" s="27">
        <f>I16+I17+I18</f>
        <v>0</v>
      </c>
      <c r="J15" s="27">
        <f>J17+J18+J16</f>
        <v>201.325</v>
      </c>
      <c r="K15" s="27">
        <f>K16+K17+K18</f>
        <v>201.325</v>
      </c>
      <c r="L15" s="27">
        <f>L17+L18+L16</f>
        <v>101.205</v>
      </c>
      <c r="M15" s="27">
        <f>M16+M17+M18</f>
        <v>101.205</v>
      </c>
      <c r="N15" s="27">
        <f>N17+N18+N16</f>
        <v>101.387</v>
      </c>
      <c r="O15" s="27">
        <f>O16+O17+O18</f>
        <v>101.39</v>
      </c>
      <c r="P15" s="27">
        <f>P17+P18+P16</f>
        <v>204.77166</v>
      </c>
      <c r="Q15" s="27">
        <f>Q16+Q17+Q18</f>
        <v>0</v>
      </c>
      <c r="R15" s="27">
        <f>R17+R18+R16</f>
        <v>225.187</v>
      </c>
      <c r="S15" s="27">
        <f>S16+S17+S18</f>
        <v>0</v>
      </c>
      <c r="T15" s="27">
        <f>T17+T18+T16</f>
        <v>6.686999999999999</v>
      </c>
      <c r="U15" s="27">
        <f>U16+U17+U18</f>
        <v>0</v>
      </c>
      <c r="V15" s="27">
        <f>V17+V18+V16</f>
        <v>6.686999999999999</v>
      </c>
      <c r="W15" s="27">
        <f>W16+W17+W18</f>
        <v>0</v>
      </c>
      <c r="X15" s="27">
        <f>X17+X18+X16</f>
        <v>64.837</v>
      </c>
      <c r="Y15" s="27">
        <f>Y16+Y17+Y18</f>
        <v>0</v>
      </c>
      <c r="Z15" s="27">
        <f>Z17+Z18+Z16</f>
        <v>6.625</v>
      </c>
      <c r="AA15" s="27">
        <f>AA16+AA17+AA18</f>
        <v>0</v>
      </c>
      <c r="AB15" s="27">
        <f>AB17+AB18+AB16</f>
        <v>6.625</v>
      </c>
      <c r="AC15" s="27">
        <f>AC16+AC17+AC18</f>
        <v>0</v>
      </c>
      <c r="AD15" s="27">
        <f>AD17+AD18+AD16</f>
        <v>13.498000000000001</v>
      </c>
      <c r="AE15" s="27">
        <f>AE16+AE17+AE18</f>
        <v>0</v>
      </c>
      <c r="AF15" s="110"/>
    </row>
    <row r="16" spans="1:32" s="12" customFormat="1" ht="18.75">
      <c r="A16" s="2" t="s">
        <v>15</v>
      </c>
      <c r="B16" s="70">
        <f>H16+J16+L16+N16+P16+R16+T16+V16+X16+Z16+AB16+AD16</f>
        <v>19.3</v>
      </c>
      <c r="C16" s="70">
        <f>H16+J16+L16+N16</f>
        <v>0</v>
      </c>
      <c r="D16" s="70">
        <f>C16</f>
        <v>0</v>
      </c>
      <c r="E16" s="70">
        <f>I16+K16+M16+O16+Q16+S16+U16+W16+Y16+AA16+AC16+AE16</f>
        <v>0</v>
      </c>
      <c r="F16" s="45">
        <f t="shared" si="6"/>
        <v>0</v>
      </c>
      <c r="G16" s="45" t="e">
        <f t="shared" si="7"/>
        <v>#DIV/0!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19.3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110"/>
    </row>
    <row r="17" spans="1:32" s="12" customFormat="1" ht="18.75">
      <c r="A17" s="2" t="s">
        <v>13</v>
      </c>
      <c r="B17" s="70">
        <f>H17+J17+L17+N17+P17+R17+T17+V17+X17+Z17+AB17+AD17</f>
        <v>236.93466000000006</v>
      </c>
      <c r="C17" s="70">
        <f>H17+J17+L17+N17</f>
        <v>0</v>
      </c>
      <c r="D17" s="70">
        <f>C17</f>
        <v>0</v>
      </c>
      <c r="E17" s="70">
        <f>I17+K17+M17+O17+Q17+S17+U17+W17+Y17+AA17+AC17+AE17</f>
        <v>0</v>
      </c>
      <c r="F17" s="45">
        <f t="shared" si="6"/>
        <v>0</v>
      </c>
      <c r="G17" s="45" t="e">
        <f t="shared" si="7"/>
        <v>#DIV/0!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147.63466</v>
      </c>
      <c r="Q17" s="28">
        <v>0</v>
      </c>
      <c r="R17" s="28">
        <v>5.3</v>
      </c>
      <c r="S17" s="28">
        <v>0</v>
      </c>
      <c r="T17" s="28">
        <v>5.3</v>
      </c>
      <c r="U17" s="28">
        <v>0</v>
      </c>
      <c r="V17" s="28">
        <v>5.3</v>
      </c>
      <c r="W17" s="28">
        <v>0</v>
      </c>
      <c r="X17" s="28">
        <v>51.8</v>
      </c>
      <c r="Y17" s="28">
        <v>0</v>
      </c>
      <c r="Z17" s="28">
        <v>5.3</v>
      </c>
      <c r="AA17" s="28">
        <v>0</v>
      </c>
      <c r="AB17" s="28">
        <v>5.3</v>
      </c>
      <c r="AC17" s="28">
        <v>0</v>
      </c>
      <c r="AD17" s="28">
        <v>11</v>
      </c>
      <c r="AE17" s="28">
        <v>0</v>
      </c>
      <c r="AF17" s="110"/>
    </row>
    <row r="18" spans="1:32" s="12" customFormat="1" ht="18.75">
      <c r="A18" s="2" t="s">
        <v>14</v>
      </c>
      <c r="B18" s="70">
        <f>H18+J18+L18+N18+P18+R18+T18+V18+X18+Z18+AB18+AD18</f>
        <v>682.6</v>
      </c>
      <c r="C18" s="70">
        <f>H18+J18+L18+N18</f>
        <v>403.917</v>
      </c>
      <c r="D18" s="70">
        <f>C18</f>
        <v>403.917</v>
      </c>
      <c r="E18" s="70">
        <f>I18+K18+M18+O18+Q18+S18+U18+W18+Y18+AA18+AC18+AE18</f>
        <v>403.91999999999996</v>
      </c>
      <c r="F18" s="45">
        <f t="shared" si="6"/>
        <v>59.17374743627306</v>
      </c>
      <c r="G18" s="45">
        <f t="shared" si="7"/>
        <v>100.00074272684734</v>
      </c>
      <c r="H18" s="28">
        <v>0</v>
      </c>
      <c r="I18" s="28">
        <v>0</v>
      </c>
      <c r="J18" s="28">
        <v>201.325</v>
      </c>
      <c r="K18" s="28">
        <v>201.325</v>
      </c>
      <c r="L18" s="28">
        <v>101.205</v>
      </c>
      <c r="M18" s="28">
        <v>101.205</v>
      </c>
      <c r="N18" s="28">
        <v>101.387</v>
      </c>
      <c r="O18" s="28">
        <v>101.39</v>
      </c>
      <c r="P18" s="28">
        <v>37.837</v>
      </c>
      <c r="Q18" s="28">
        <v>0</v>
      </c>
      <c r="R18" s="28">
        <v>219.887</v>
      </c>
      <c r="S18" s="28">
        <v>0</v>
      </c>
      <c r="T18" s="28">
        <v>1.387</v>
      </c>
      <c r="U18" s="28">
        <v>0</v>
      </c>
      <c r="V18" s="28">
        <v>1.387</v>
      </c>
      <c r="W18" s="28">
        <v>0</v>
      </c>
      <c r="X18" s="28">
        <v>13.037</v>
      </c>
      <c r="Y18" s="28">
        <v>0</v>
      </c>
      <c r="Z18" s="28">
        <v>1.325</v>
      </c>
      <c r="AA18" s="28">
        <v>0</v>
      </c>
      <c r="AB18" s="28">
        <v>1.325</v>
      </c>
      <c r="AC18" s="28">
        <v>0</v>
      </c>
      <c r="AD18" s="28">
        <v>2.498</v>
      </c>
      <c r="AE18" s="28">
        <v>0</v>
      </c>
      <c r="AF18" s="110"/>
    </row>
    <row r="19" spans="1:32" s="12" customFormat="1" ht="37.5">
      <c r="A19" s="94" t="s">
        <v>51</v>
      </c>
      <c r="B19" s="71">
        <f>H19+J19+L19+N19+P19+R19+T19+V19+X19+Z19+AB19+AD19</f>
        <v>64.10000000000001</v>
      </c>
      <c r="C19" s="71">
        <f>H19+J19+L19+N19</f>
        <v>3.9170000000000003</v>
      </c>
      <c r="D19" s="71">
        <f>C19</f>
        <v>3.9170000000000003</v>
      </c>
      <c r="E19" s="71">
        <f>I19+K19+M19+O19+Q19+S19+U19+W19+Y19+AA19+AC19+AE19</f>
        <v>3.92</v>
      </c>
      <c r="F19" s="57">
        <f t="shared" si="6"/>
        <v>6.115444617784711</v>
      </c>
      <c r="G19" s="57">
        <f t="shared" si="7"/>
        <v>100.0765892264488</v>
      </c>
      <c r="H19" s="36">
        <v>0</v>
      </c>
      <c r="I19" s="36">
        <v>0</v>
      </c>
      <c r="J19" s="36">
        <v>1.325</v>
      </c>
      <c r="K19" s="36">
        <v>1.325</v>
      </c>
      <c r="L19" s="36">
        <v>1.205</v>
      </c>
      <c r="M19" s="36">
        <v>1.205</v>
      </c>
      <c r="N19" s="36">
        <v>1.387</v>
      </c>
      <c r="O19" s="36">
        <v>1.39</v>
      </c>
      <c r="P19" s="36">
        <v>37.837</v>
      </c>
      <c r="Q19" s="36">
        <v>0</v>
      </c>
      <c r="R19" s="36">
        <v>1.387</v>
      </c>
      <c r="S19" s="36">
        <v>0</v>
      </c>
      <c r="T19" s="36">
        <v>1.387</v>
      </c>
      <c r="U19" s="36">
        <v>0</v>
      </c>
      <c r="V19" s="36">
        <v>1.387</v>
      </c>
      <c r="W19" s="36">
        <v>0</v>
      </c>
      <c r="X19" s="36">
        <v>13.037</v>
      </c>
      <c r="Y19" s="36">
        <v>0</v>
      </c>
      <c r="Z19" s="36">
        <v>1.325</v>
      </c>
      <c r="AA19" s="36">
        <v>0</v>
      </c>
      <c r="AB19" s="36">
        <v>1.325</v>
      </c>
      <c r="AC19" s="36">
        <v>0</v>
      </c>
      <c r="AD19" s="36">
        <v>2.498</v>
      </c>
      <c r="AE19" s="36">
        <v>0</v>
      </c>
      <c r="AF19" s="110"/>
    </row>
    <row r="20" spans="1:32" s="12" customFormat="1" ht="18.75">
      <c r="A20" s="2" t="s">
        <v>43</v>
      </c>
      <c r="B20" s="70">
        <f>H20+J20+L20+N20+P20+R20+T20+V20+X20+Z20+AB20+AD20</f>
        <v>0</v>
      </c>
      <c r="C20" s="70">
        <f>H20+J20+L20+N20</f>
        <v>0</v>
      </c>
      <c r="D20" s="70">
        <f>C20</f>
        <v>0</v>
      </c>
      <c r="E20" s="70">
        <f>I20+K20+M20+O20+Q20+S20+U20+W20+Y20+AA20+AC20+AE20</f>
        <v>0</v>
      </c>
      <c r="F20" s="45" t="e">
        <f t="shared" si="6"/>
        <v>#DIV/0!</v>
      </c>
      <c r="G20" s="45" t="e">
        <f t="shared" si="7"/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111"/>
    </row>
    <row r="21" spans="1:32" s="12" customFormat="1" ht="56.25">
      <c r="A21" s="47" t="s">
        <v>44</v>
      </c>
      <c r="B21" s="69"/>
      <c r="C21" s="69"/>
      <c r="D21" s="69"/>
      <c r="E21" s="69"/>
      <c r="F21" s="48"/>
      <c r="G21" s="4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09" t="s">
        <v>73</v>
      </c>
    </row>
    <row r="22" spans="1:32" s="12" customFormat="1" ht="18.75">
      <c r="A22" s="3" t="s">
        <v>16</v>
      </c>
      <c r="B22" s="69">
        <f>B24+B25+B23</f>
        <v>144.60000000000002</v>
      </c>
      <c r="C22" s="69">
        <f>C24+C25</f>
        <v>144.60000000000002</v>
      </c>
      <c r="D22" s="69">
        <f>D24+D25</f>
        <v>144.60000000000002</v>
      </c>
      <c r="E22" s="69">
        <f>E24+E25</f>
        <v>144.60000000000002</v>
      </c>
      <c r="F22" s="48">
        <v>0</v>
      </c>
      <c r="G22" s="48">
        <f>E22/C22*100</f>
        <v>100</v>
      </c>
      <c r="H22" s="27">
        <f aca="true" t="shared" si="8" ref="H22:AE22">H23+H24+H25</f>
        <v>0</v>
      </c>
      <c r="I22" s="27">
        <f t="shared" si="8"/>
        <v>0</v>
      </c>
      <c r="J22" s="27">
        <f t="shared" si="8"/>
        <v>44.45</v>
      </c>
      <c r="K22" s="27">
        <f t="shared" si="8"/>
        <v>44.45</v>
      </c>
      <c r="L22" s="27">
        <f t="shared" si="8"/>
        <v>100.15</v>
      </c>
      <c r="M22" s="27">
        <f t="shared" si="8"/>
        <v>100.15</v>
      </c>
      <c r="N22" s="27">
        <f t="shared" si="8"/>
        <v>0</v>
      </c>
      <c r="O22" s="27">
        <f t="shared" si="8"/>
        <v>0</v>
      </c>
      <c r="P22" s="27">
        <f t="shared" si="8"/>
        <v>0</v>
      </c>
      <c r="Q22" s="27">
        <f t="shared" si="8"/>
        <v>0</v>
      </c>
      <c r="R22" s="27">
        <f t="shared" si="8"/>
        <v>0</v>
      </c>
      <c r="S22" s="27">
        <f t="shared" si="8"/>
        <v>0</v>
      </c>
      <c r="T22" s="27">
        <f t="shared" si="8"/>
        <v>0</v>
      </c>
      <c r="U22" s="27">
        <f t="shared" si="8"/>
        <v>0</v>
      </c>
      <c r="V22" s="27">
        <f t="shared" si="8"/>
        <v>0</v>
      </c>
      <c r="W22" s="27">
        <f t="shared" si="8"/>
        <v>0</v>
      </c>
      <c r="X22" s="27">
        <f t="shared" si="8"/>
        <v>0</v>
      </c>
      <c r="Y22" s="27">
        <f t="shared" si="8"/>
        <v>0</v>
      </c>
      <c r="Z22" s="27">
        <f t="shared" si="8"/>
        <v>0</v>
      </c>
      <c r="AA22" s="27">
        <f t="shared" si="8"/>
        <v>0</v>
      </c>
      <c r="AB22" s="27">
        <f t="shared" si="8"/>
        <v>0</v>
      </c>
      <c r="AC22" s="27">
        <f t="shared" si="8"/>
        <v>0</v>
      </c>
      <c r="AD22" s="27">
        <f t="shared" si="8"/>
        <v>0</v>
      </c>
      <c r="AE22" s="27">
        <f t="shared" si="8"/>
        <v>0</v>
      </c>
      <c r="AF22" s="110"/>
    </row>
    <row r="23" spans="1:32" s="12" customFormat="1" ht="18.75">
      <c r="A23" s="2" t="s">
        <v>15</v>
      </c>
      <c r="B23" s="70">
        <f>H23+J23+L23+N23+P23+R23+T23+V23+X23+Z23+AB23+AD23</f>
        <v>0</v>
      </c>
      <c r="C23" s="70">
        <f>H23+J23+L23+N23</f>
        <v>0</v>
      </c>
      <c r="D23" s="70">
        <f>C23</f>
        <v>0</v>
      </c>
      <c r="E23" s="70">
        <f>I23+K23+M23+O23+Q23+S23+U23+W23+Y23+AA23+AC23+AE23</f>
        <v>0</v>
      </c>
      <c r="F23" s="45" t="e">
        <f>E23/B23*100</f>
        <v>#DIV/0!</v>
      </c>
      <c r="G23" s="45" t="e">
        <f>E23/C23*100</f>
        <v>#DIV/0!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110"/>
    </row>
    <row r="24" spans="1:32" s="12" customFormat="1" ht="18.75">
      <c r="A24" s="2" t="s">
        <v>13</v>
      </c>
      <c r="B24" s="70">
        <f>H24+J24+L24+N24+P24+R24+T24+V24+X24+Z24+AB24+AD24</f>
        <v>0</v>
      </c>
      <c r="C24" s="70">
        <f>H24+J24+L24+N24</f>
        <v>0</v>
      </c>
      <c r="D24" s="70">
        <f>C24</f>
        <v>0</v>
      </c>
      <c r="E24" s="70">
        <f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110"/>
    </row>
    <row r="25" spans="1:32" s="12" customFormat="1" ht="18.75">
      <c r="A25" s="2" t="s">
        <v>14</v>
      </c>
      <c r="B25" s="70">
        <f>H25+J25+L25+N25+P25+R25+T25+V25+X25+Z25+AB25+AD25</f>
        <v>144.60000000000002</v>
      </c>
      <c r="C25" s="70">
        <f>H25+J25+L25+N25</f>
        <v>144.60000000000002</v>
      </c>
      <c r="D25" s="70">
        <f>C25</f>
        <v>144.60000000000002</v>
      </c>
      <c r="E25" s="70">
        <f>I25+K25+M25+O25+Q25+S25+U25+W25+Y25+AA25+AC25+AE25</f>
        <v>144.60000000000002</v>
      </c>
      <c r="F25" s="45">
        <f>E25/B25*100</f>
        <v>100</v>
      </c>
      <c r="G25" s="45">
        <f>E25/C25*100</f>
        <v>100</v>
      </c>
      <c r="H25" s="28">
        <v>0</v>
      </c>
      <c r="I25" s="28">
        <v>0</v>
      </c>
      <c r="J25" s="28">
        <v>44.45</v>
      </c>
      <c r="K25" s="28">
        <v>44.45</v>
      </c>
      <c r="L25" s="28">
        <v>100.15</v>
      </c>
      <c r="M25" s="28">
        <v>100.15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110"/>
    </row>
    <row r="26" spans="1:32" s="12" customFormat="1" ht="18.75">
      <c r="A26" s="2" t="s">
        <v>43</v>
      </c>
      <c r="B26" s="70">
        <f>H26+J26+L26+N26+P26+R26+T26+V26+X26+Z26+AB26+AD26</f>
        <v>0</v>
      </c>
      <c r="C26" s="70">
        <f>H26+J26+L26+N26</f>
        <v>0</v>
      </c>
      <c r="D26" s="70">
        <f>C26</f>
        <v>0</v>
      </c>
      <c r="E26" s="70">
        <f>I26+K26+M26+O26+Q26+S26+U26+W26+Y26+AA26+AC26+AE26</f>
        <v>0</v>
      </c>
      <c r="F26" s="45" t="e">
        <f>E26/B26*100</f>
        <v>#DIV/0!</v>
      </c>
      <c r="G26" s="45" t="e">
        <f>E26/C26*100</f>
        <v>#DIV/0!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111"/>
    </row>
    <row r="27" spans="1:32" s="12" customFormat="1" ht="56.25">
      <c r="A27" s="47" t="s">
        <v>45</v>
      </c>
      <c r="B27" s="69"/>
      <c r="C27" s="69"/>
      <c r="D27" s="69"/>
      <c r="E27" s="69"/>
      <c r="F27" s="48"/>
      <c r="G27" s="4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09" t="s">
        <v>69</v>
      </c>
    </row>
    <row r="28" spans="1:32" s="12" customFormat="1" ht="18.75">
      <c r="A28" s="3" t="s">
        <v>16</v>
      </c>
      <c r="B28" s="69">
        <f>B30+B31+B29</f>
        <v>53927.2</v>
      </c>
      <c r="C28" s="69">
        <f>C30+C31</f>
        <v>15923.28825</v>
      </c>
      <c r="D28" s="69">
        <f>D30+D31</f>
        <v>15923.28825</v>
      </c>
      <c r="E28" s="69">
        <f>E30+E31</f>
        <v>14148.04981</v>
      </c>
      <c r="F28" s="64">
        <f>E28/B28*100</f>
        <v>26.23546152961771</v>
      </c>
      <c r="G28" s="48">
        <f>E28/C28*100</f>
        <v>88.85130751809382</v>
      </c>
      <c r="H28" s="27">
        <f>H30+H31</f>
        <v>1755.39</v>
      </c>
      <c r="I28" s="27">
        <f>I29+I30+I31</f>
        <v>1467.73381</v>
      </c>
      <c r="J28" s="27">
        <f>J30+J31</f>
        <v>4578.63161</v>
      </c>
      <c r="K28" s="27">
        <f>K29+K30+K31</f>
        <v>3756.321</v>
      </c>
      <c r="L28" s="27">
        <f>L30+L31</f>
        <v>4545.5</v>
      </c>
      <c r="M28" s="27">
        <f>M29+M30+M31</f>
        <v>3833.234</v>
      </c>
      <c r="N28" s="27">
        <f>N30+N31</f>
        <v>5043.76664</v>
      </c>
      <c r="O28" s="27">
        <f>O29+O30+O31</f>
        <v>5090.761</v>
      </c>
      <c r="P28" s="27">
        <f>P30+P31</f>
        <v>6009.13339</v>
      </c>
      <c r="Q28" s="27">
        <f>Q29+Q30+Q31</f>
        <v>0</v>
      </c>
      <c r="R28" s="27">
        <f>R29+R30+R31</f>
        <v>5603.94506</v>
      </c>
      <c r="S28" s="25">
        <f>S29+S30+S31</f>
        <v>0</v>
      </c>
      <c r="T28" s="27">
        <f>T30+T31+T29</f>
        <v>4575.06667</v>
      </c>
      <c r="U28" s="27">
        <f>U29+U30+U31</f>
        <v>0</v>
      </c>
      <c r="V28" s="27">
        <f>V30+V31+V29</f>
        <v>2952.26667</v>
      </c>
      <c r="W28" s="27">
        <f>W29+W30+W31</f>
        <v>0</v>
      </c>
      <c r="X28" s="27">
        <f>X30+X31</f>
        <v>4674.98087</v>
      </c>
      <c r="Y28" s="27">
        <f>Y29+Y30+Y31</f>
        <v>0</v>
      </c>
      <c r="Z28" s="27">
        <f>Z30+Z31</f>
        <v>4631.98575</v>
      </c>
      <c r="AA28" s="27">
        <f>AA29+AA30+AA31</f>
        <v>0</v>
      </c>
      <c r="AB28" s="27">
        <f>AB30+AB31</f>
        <v>3926.16667</v>
      </c>
      <c r="AC28" s="27">
        <f>AC29+AC30+AC31</f>
        <v>0</v>
      </c>
      <c r="AD28" s="27">
        <f>AD30+AD31</f>
        <v>5630.36667</v>
      </c>
      <c r="AE28" s="27">
        <f>AE29+AE30+AE31</f>
        <v>0</v>
      </c>
      <c r="AF28" s="110"/>
    </row>
    <row r="29" spans="1:32" s="12" customFormat="1" ht="18.75">
      <c r="A29" s="2" t="s">
        <v>15</v>
      </c>
      <c r="B29" s="70">
        <f>H29+J29+L29+N29+P29+R29+T29+V29+X29+Z29+AB29+AD29</f>
        <v>0</v>
      </c>
      <c r="C29" s="70">
        <f>H29+J29+L29+N29</f>
        <v>0</v>
      </c>
      <c r="D29" s="70">
        <f>C29</f>
        <v>0</v>
      </c>
      <c r="E29" s="70">
        <f>I29+K29+M29+O29+Q29+S29+U29+W29+Y29+AA29+AC29+AE29</f>
        <v>0</v>
      </c>
      <c r="F29" s="63" t="e">
        <f>E29/B29*100</f>
        <v>#DIV/0!</v>
      </c>
      <c r="G29" s="45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110"/>
    </row>
    <row r="30" spans="1:32" s="12" customFormat="1" ht="18.75">
      <c r="A30" s="2" t="s">
        <v>13</v>
      </c>
      <c r="B30" s="70">
        <f>H30+J30+L30+N30+P30+R30+T30+V30+X30+Z30+AB30+AD30</f>
        <v>0</v>
      </c>
      <c r="C30" s="70">
        <f>H30+J30+L30+N30</f>
        <v>0</v>
      </c>
      <c r="D30" s="70">
        <f>C30</f>
        <v>0</v>
      </c>
      <c r="E30" s="70">
        <f>I30+K30+M30+O30+Q30+S30+U30+W30+Y30+AA30+AC30+AE30</f>
        <v>0</v>
      </c>
      <c r="F30" s="63" t="e">
        <f>E30/B30*100</f>
        <v>#DIV/0!</v>
      </c>
      <c r="G30" s="45" t="e">
        <f>E30/C30*100</f>
        <v>#DIV/0!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110"/>
    </row>
    <row r="31" spans="1:32" s="12" customFormat="1" ht="18.75">
      <c r="A31" s="2" t="s">
        <v>14</v>
      </c>
      <c r="B31" s="70">
        <f>H31+J31+L31+N31+P31+R31+T31+V31+X31+Z31+AB31+AD31</f>
        <v>53927.2</v>
      </c>
      <c r="C31" s="70">
        <f>H31+J31+L31+N31</f>
        <v>15923.28825</v>
      </c>
      <c r="D31" s="70">
        <f>C31</f>
        <v>15923.28825</v>
      </c>
      <c r="E31" s="70">
        <f>I31+K31+M31+O31+Q31+S31+U31+W31+Y31+AA31+AC31+AE31</f>
        <v>14148.04981</v>
      </c>
      <c r="F31" s="63">
        <f>E31/B31*100</f>
        <v>26.23546152961771</v>
      </c>
      <c r="G31" s="45">
        <f>E31/C31*100</f>
        <v>88.85130751809382</v>
      </c>
      <c r="H31" s="28">
        <v>1755.39</v>
      </c>
      <c r="I31" s="28">
        <v>1467.73381</v>
      </c>
      <c r="J31" s="28">
        <v>4578.63161</v>
      </c>
      <c r="K31" s="28">
        <v>3756.321</v>
      </c>
      <c r="L31" s="28">
        <v>4545.5</v>
      </c>
      <c r="M31" s="28">
        <v>3833.234</v>
      </c>
      <c r="N31" s="28">
        <v>5043.76664</v>
      </c>
      <c r="O31" s="28">
        <v>5090.761</v>
      </c>
      <c r="P31" s="28">
        <v>6009.13339</v>
      </c>
      <c r="Q31" s="28">
        <v>0</v>
      </c>
      <c r="R31" s="28">
        <v>5603.94506</v>
      </c>
      <c r="S31" s="28">
        <v>0</v>
      </c>
      <c r="T31" s="28">
        <v>4575.06667</v>
      </c>
      <c r="U31" s="28">
        <v>0</v>
      </c>
      <c r="V31" s="28">
        <v>2952.26667</v>
      </c>
      <c r="W31" s="28">
        <v>0</v>
      </c>
      <c r="X31" s="28">
        <v>4674.98087</v>
      </c>
      <c r="Y31" s="28">
        <v>0</v>
      </c>
      <c r="Z31" s="28">
        <v>4631.98575</v>
      </c>
      <c r="AA31" s="28">
        <v>0</v>
      </c>
      <c r="AB31" s="28">
        <v>3926.16667</v>
      </c>
      <c r="AC31" s="28">
        <v>0</v>
      </c>
      <c r="AD31" s="28">
        <v>5630.36667</v>
      </c>
      <c r="AE31" s="28">
        <v>0</v>
      </c>
      <c r="AF31" s="110"/>
    </row>
    <row r="32" spans="1:32" s="12" customFormat="1" ht="18.75">
      <c r="A32" s="2" t="s">
        <v>43</v>
      </c>
      <c r="B32" s="70">
        <f>H32+J32+L32+N32+P32+R32+T32+V32+X32+Z32+AB32+AD32</f>
        <v>0</v>
      </c>
      <c r="C32" s="70">
        <f>H32+J32+L32+N32</f>
        <v>0</v>
      </c>
      <c r="D32" s="70">
        <f>C32</f>
        <v>0</v>
      </c>
      <c r="E32" s="70">
        <f>I32+K32+M32+O32+Q32+S32+U32+W32+Y32+AA32+AC32+AE32</f>
        <v>0</v>
      </c>
      <c r="F32" s="45" t="e">
        <f>E32/B32*100</f>
        <v>#DIV/0!</v>
      </c>
      <c r="G32" s="45" t="e">
        <f>E32/C32*100</f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11"/>
    </row>
    <row r="33" spans="1:32" s="12" customFormat="1" ht="112.5" customHeight="1">
      <c r="A33" s="47" t="s">
        <v>74</v>
      </c>
      <c r="B33" s="69"/>
      <c r="C33" s="69"/>
      <c r="D33" s="69"/>
      <c r="E33" s="69"/>
      <c r="F33" s="48"/>
      <c r="G33" s="4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76" t="s">
        <v>76</v>
      </c>
    </row>
    <row r="34" spans="1:32" s="12" customFormat="1" ht="18.75">
      <c r="A34" s="3" t="s">
        <v>16</v>
      </c>
      <c r="B34" s="69">
        <f>B36+B37+B35</f>
        <v>250.50000000000003</v>
      </c>
      <c r="C34" s="69">
        <f>C36+C37</f>
        <v>22.158</v>
      </c>
      <c r="D34" s="69">
        <f>D36+D37</f>
        <v>22.158</v>
      </c>
      <c r="E34" s="69">
        <f>E36+E37</f>
        <v>22.158</v>
      </c>
      <c r="F34" s="64">
        <f aca="true" t="shared" si="9" ref="F34:F39">E34/B34*100</f>
        <v>8.845508982035929</v>
      </c>
      <c r="G34" s="48">
        <f aca="true" t="shared" si="10" ref="G34:G39">E34/C34*100</f>
        <v>100</v>
      </c>
      <c r="H34" s="27">
        <f>H36+H37</f>
        <v>0</v>
      </c>
      <c r="I34" s="27">
        <f>I35+I36+I37</f>
        <v>0</v>
      </c>
      <c r="J34" s="27">
        <f>J36+J37</f>
        <v>0</v>
      </c>
      <c r="K34" s="27">
        <f>K35+K36+K37</f>
        <v>0</v>
      </c>
      <c r="L34" s="27">
        <f>L36+L37</f>
        <v>12.12</v>
      </c>
      <c r="M34" s="27">
        <f>M35+M36+M37</f>
        <v>12.12</v>
      </c>
      <c r="N34" s="27">
        <f>N36+N37</f>
        <v>10.038</v>
      </c>
      <c r="O34" s="27">
        <f>O35+O36+O37</f>
        <v>10.038</v>
      </c>
      <c r="P34" s="27">
        <f>P36+P37</f>
        <v>72.338</v>
      </c>
      <c r="Q34" s="27">
        <f>Q35+Q36+Q37</f>
        <v>0</v>
      </c>
      <c r="R34" s="27">
        <f>R35+R36+R37</f>
        <v>12.438</v>
      </c>
      <c r="S34" s="25">
        <f>S35+S36+S37</f>
        <v>0</v>
      </c>
      <c r="T34" s="27">
        <f>T36+T37+T35</f>
        <v>12.438</v>
      </c>
      <c r="U34" s="27">
        <f>U35+U36+U37</f>
        <v>0</v>
      </c>
      <c r="V34" s="27">
        <f>V36+V37+V35</f>
        <v>12.438</v>
      </c>
      <c r="W34" s="27">
        <f>W35+W36+W37</f>
        <v>0</v>
      </c>
      <c r="X34" s="27">
        <f>X36+X37</f>
        <v>12.438</v>
      </c>
      <c r="Y34" s="27">
        <f>Y35+Y36+Y37</f>
        <v>0</v>
      </c>
      <c r="Z34" s="27">
        <f>Z36+Z37</f>
        <v>82</v>
      </c>
      <c r="AA34" s="27">
        <f>AA35+AA36+AA37</f>
        <v>0</v>
      </c>
      <c r="AB34" s="27">
        <f>AB36+AB37</f>
        <v>12</v>
      </c>
      <c r="AC34" s="27">
        <f>AC35+AC36+AC37</f>
        <v>0</v>
      </c>
      <c r="AD34" s="27">
        <f>AD36+AD37</f>
        <v>12.252</v>
      </c>
      <c r="AE34" s="27">
        <f>AE35+AE36+AE37</f>
        <v>0</v>
      </c>
      <c r="AF34" s="76"/>
    </row>
    <row r="35" spans="1:32" s="12" customFormat="1" ht="18.75">
      <c r="A35" s="2" t="s">
        <v>15</v>
      </c>
      <c r="B35" s="70">
        <f>H35+J35+L35+N35+P35+R35+T35+V35+X35+Z35+AB35+AD35</f>
        <v>0</v>
      </c>
      <c r="C35" s="70">
        <f>H35+J35+L35+N35</f>
        <v>0</v>
      </c>
      <c r="D35" s="70">
        <f>C35</f>
        <v>0</v>
      </c>
      <c r="E35" s="70">
        <f>I35+K35+M35+O35+Q35+S35+U35+W35+Y35+AA35+AC35+AE35</f>
        <v>0</v>
      </c>
      <c r="F35" s="63" t="e">
        <f t="shared" si="9"/>
        <v>#DIV/0!</v>
      </c>
      <c r="G35" s="45" t="e">
        <f t="shared" si="10"/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76"/>
    </row>
    <row r="36" spans="1:32" s="12" customFormat="1" ht="18.75">
      <c r="A36" s="2" t="s">
        <v>13</v>
      </c>
      <c r="B36" s="70">
        <f>H36+J36+L36+N36+P36+R36+T36+V36+X36+Z36+AB36+AD36</f>
        <v>200.4</v>
      </c>
      <c r="C36" s="70">
        <f>H36+J36+L36+N36</f>
        <v>0</v>
      </c>
      <c r="D36" s="70">
        <f>C36</f>
        <v>0</v>
      </c>
      <c r="E36" s="70">
        <f>I36+K36+M36+O36+Q36+S36+U36+W36+Y36+AA36+AC36+AE36</f>
        <v>0</v>
      </c>
      <c r="F36" s="63">
        <f t="shared" si="9"/>
        <v>0</v>
      </c>
      <c r="G36" s="45" t="e">
        <f t="shared" si="10"/>
        <v>#DIV/0!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60.4</v>
      </c>
      <c r="Q36" s="28">
        <v>0</v>
      </c>
      <c r="R36" s="28">
        <v>12</v>
      </c>
      <c r="S36" s="28">
        <v>0</v>
      </c>
      <c r="T36" s="28">
        <v>12</v>
      </c>
      <c r="U36" s="28">
        <v>0</v>
      </c>
      <c r="V36" s="28">
        <v>12</v>
      </c>
      <c r="W36" s="28">
        <v>0</v>
      </c>
      <c r="X36" s="28">
        <v>12</v>
      </c>
      <c r="Y36" s="28">
        <v>0</v>
      </c>
      <c r="Z36" s="28">
        <v>68</v>
      </c>
      <c r="AA36" s="28">
        <v>0</v>
      </c>
      <c r="AB36" s="28">
        <v>12</v>
      </c>
      <c r="AC36" s="28">
        <v>0</v>
      </c>
      <c r="AD36" s="28">
        <v>12</v>
      </c>
      <c r="AE36" s="28">
        <v>0</v>
      </c>
      <c r="AF36" s="76"/>
    </row>
    <row r="37" spans="1:32" s="12" customFormat="1" ht="18.75">
      <c r="A37" s="2" t="s">
        <v>14</v>
      </c>
      <c r="B37" s="70">
        <f>H37+J37+L37+N37+P37+R37+T37+V37+X37+Z37+AB37+AD37</f>
        <v>50.100000000000016</v>
      </c>
      <c r="C37" s="70">
        <f>H37+J37+L37+N37</f>
        <v>22.158</v>
      </c>
      <c r="D37" s="70">
        <f>C37</f>
        <v>22.158</v>
      </c>
      <c r="E37" s="70">
        <f>I37+K37+M37+O37+Q37+S37+U37+W37+Y37+AA37+AC37+AE37</f>
        <v>22.158</v>
      </c>
      <c r="F37" s="63">
        <f t="shared" si="9"/>
        <v>44.22754491017963</v>
      </c>
      <c r="G37" s="45">
        <f t="shared" si="10"/>
        <v>100</v>
      </c>
      <c r="H37" s="28">
        <v>0</v>
      </c>
      <c r="I37" s="28">
        <v>0</v>
      </c>
      <c r="J37" s="28">
        <v>0</v>
      </c>
      <c r="K37" s="28">
        <v>0</v>
      </c>
      <c r="L37" s="28">
        <v>12.12</v>
      </c>
      <c r="M37" s="28">
        <v>12.12</v>
      </c>
      <c r="N37" s="28">
        <v>10.038</v>
      </c>
      <c r="O37" s="28">
        <v>10.038</v>
      </c>
      <c r="P37" s="28">
        <v>11.938</v>
      </c>
      <c r="Q37" s="28">
        <v>0</v>
      </c>
      <c r="R37" s="28">
        <v>0.438</v>
      </c>
      <c r="S37" s="28">
        <v>0</v>
      </c>
      <c r="T37" s="28">
        <v>0.438</v>
      </c>
      <c r="U37" s="28">
        <v>0</v>
      </c>
      <c r="V37" s="28">
        <v>0.438</v>
      </c>
      <c r="W37" s="28">
        <v>0</v>
      </c>
      <c r="X37" s="28">
        <v>0.438</v>
      </c>
      <c r="Y37" s="28">
        <v>0</v>
      </c>
      <c r="Z37" s="28">
        <v>14</v>
      </c>
      <c r="AA37" s="28">
        <v>0</v>
      </c>
      <c r="AB37" s="28">
        <v>0</v>
      </c>
      <c r="AC37" s="28">
        <v>0</v>
      </c>
      <c r="AD37" s="28">
        <v>0.252</v>
      </c>
      <c r="AE37" s="28">
        <v>0</v>
      </c>
      <c r="AF37" s="76"/>
    </row>
    <row r="38" spans="1:32" s="12" customFormat="1" ht="37.5">
      <c r="A38" s="94" t="s">
        <v>51</v>
      </c>
      <c r="B38" s="71">
        <f>H38+J38+L38+N38+P38+R38+T38+V38+X38+Z38+AB38+AD38</f>
        <v>50.100000000000016</v>
      </c>
      <c r="C38" s="71">
        <f>H38+J38+L38+N38</f>
        <v>22.158</v>
      </c>
      <c r="D38" s="71">
        <f>C38</f>
        <v>22.158</v>
      </c>
      <c r="E38" s="71">
        <f>I38+K38+M38+O38+Q38+S38+U38+W38+Y38+AA38+AC38+AE38</f>
        <v>22.158</v>
      </c>
      <c r="F38" s="57">
        <f t="shared" si="9"/>
        <v>44.22754491017963</v>
      </c>
      <c r="G38" s="57">
        <f t="shared" si="10"/>
        <v>100</v>
      </c>
      <c r="H38" s="36">
        <v>0</v>
      </c>
      <c r="I38" s="36">
        <v>0</v>
      </c>
      <c r="J38" s="36">
        <v>0</v>
      </c>
      <c r="K38" s="36">
        <v>0</v>
      </c>
      <c r="L38" s="36">
        <v>12.12</v>
      </c>
      <c r="M38" s="36">
        <v>12.12</v>
      </c>
      <c r="N38" s="36">
        <v>10.038</v>
      </c>
      <c r="O38" s="36">
        <v>10.038</v>
      </c>
      <c r="P38" s="36">
        <v>11.938</v>
      </c>
      <c r="Q38" s="36">
        <v>0</v>
      </c>
      <c r="R38" s="36">
        <v>0.438</v>
      </c>
      <c r="S38" s="36">
        <v>0</v>
      </c>
      <c r="T38" s="36">
        <v>0.438</v>
      </c>
      <c r="U38" s="36">
        <v>0</v>
      </c>
      <c r="V38" s="36">
        <v>0.438</v>
      </c>
      <c r="W38" s="36">
        <v>0</v>
      </c>
      <c r="X38" s="36">
        <v>0.438</v>
      </c>
      <c r="Y38" s="36">
        <v>0</v>
      </c>
      <c r="Z38" s="36">
        <v>14</v>
      </c>
      <c r="AA38" s="36">
        <v>0</v>
      </c>
      <c r="AB38" s="36">
        <v>0</v>
      </c>
      <c r="AC38" s="36">
        <v>0</v>
      </c>
      <c r="AD38" s="36">
        <v>0.252</v>
      </c>
      <c r="AE38" s="36">
        <v>0</v>
      </c>
      <c r="AF38" s="76"/>
    </row>
    <row r="39" spans="1:32" s="12" customFormat="1" ht="18.75">
      <c r="A39" s="2" t="s">
        <v>43</v>
      </c>
      <c r="B39" s="70">
        <f>H39+J39+L39+N39+P39+R39+T39+V39+X39+Z39+AB39+AD39</f>
        <v>0</v>
      </c>
      <c r="C39" s="70">
        <f>H39+J39+L39+N39</f>
        <v>0</v>
      </c>
      <c r="D39" s="70">
        <f>C39</f>
        <v>0</v>
      </c>
      <c r="E39" s="70">
        <f>I39+K39+M39+O39+Q39+S39+U39+W39+Y39+AA39+AC39+AE39</f>
        <v>0</v>
      </c>
      <c r="F39" s="45" t="e">
        <f t="shared" si="9"/>
        <v>#DIV/0!</v>
      </c>
      <c r="G39" s="45" t="e">
        <f t="shared" si="10"/>
        <v>#DIV/0!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76"/>
    </row>
    <row r="40" spans="1:32" s="12" customFormat="1" ht="19.5" customHeight="1">
      <c r="A40" s="49" t="s">
        <v>25</v>
      </c>
      <c r="B40" s="66"/>
      <c r="C40" s="66"/>
      <c r="D40" s="66"/>
      <c r="E40" s="66"/>
      <c r="F40" s="62"/>
      <c r="G40" s="6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4" s="19" customFormat="1" ht="18.75">
      <c r="A41" s="29" t="s">
        <v>16</v>
      </c>
      <c r="B41" s="66">
        <f>B42+B43+B44</f>
        <v>36605.4</v>
      </c>
      <c r="C41" s="66">
        <f>C42+C43+C44</f>
        <v>11581.90864</v>
      </c>
      <c r="D41" s="66">
        <f>D42+D43+D44</f>
        <v>11581.90864</v>
      </c>
      <c r="E41" s="66">
        <f>E42+E43+E44</f>
        <v>11277.287</v>
      </c>
      <c r="F41" s="62">
        <f>E41/B41*100</f>
        <v>30.807714162391342</v>
      </c>
      <c r="G41" s="62">
        <f>E41/C41*100</f>
        <v>97.36984939642902</v>
      </c>
      <c r="H41" s="32">
        <f>H42+H43+H44</f>
        <v>2105.5</v>
      </c>
      <c r="I41" s="32">
        <f>I42+I43+I44</f>
        <v>1657.402</v>
      </c>
      <c r="J41" s="32">
        <f>J42+J43+J44</f>
        <v>2781.76288</v>
      </c>
      <c r="K41" s="32">
        <f>K42+K43+K44</f>
        <v>2716.7110000000002</v>
      </c>
      <c r="L41" s="32">
        <f aca="true" t="shared" si="11" ref="L41:AD41">L43+L44</f>
        <v>2858.58288</v>
      </c>
      <c r="M41" s="32">
        <f>M42+M43+M44</f>
        <v>3055.638</v>
      </c>
      <c r="N41" s="32">
        <f t="shared" si="11"/>
        <v>3836.06288</v>
      </c>
      <c r="O41" s="32">
        <f>O42+O43+O44</f>
        <v>3847.536</v>
      </c>
      <c r="P41" s="32">
        <f t="shared" si="11"/>
        <v>4293.26288</v>
      </c>
      <c r="Q41" s="32">
        <f>Q42+Q43+Q44</f>
        <v>0</v>
      </c>
      <c r="R41" s="32">
        <f t="shared" si="11"/>
        <v>3909.91288</v>
      </c>
      <c r="S41" s="32">
        <f>S42+S43+S44</f>
        <v>0</v>
      </c>
      <c r="T41" s="32">
        <f t="shared" si="11"/>
        <v>4448.36288</v>
      </c>
      <c r="U41" s="32">
        <f>U42+U43+U44</f>
        <v>0</v>
      </c>
      <c r="V41" s="32">
        <f t="shared" si="11"/>
        <v>3379.2628799999998</v>
      </c>
      <c r="W41" s="32">
        <f>W42+W43+W44</f>
        <v>0</v>
      </c>
      <c r="X41" s="32">
        <f t="shared" si="11"/>
        <v>2844.79288</v>
      </c>
      <c r="Y41" s="32">
        <f>Y42+Y43+Y44</f>
        <v>0</v>
      </c>
      <c r="Z41" s="32">
        <f t="shared" si="11"/>
        <v>3195.66288</v>
      </c>
      <c r="AA41" s="32">
        <f>AA42+AA43+AA44</f>
        <v>0</v>
      </c>
      <c r="AB41" s="32">
        <f t="shared" si="11"/>
        <v>1496.66288</v>
      </c>
      <c r="AC41" s="32">
        <f>AC42+AC43+AC44</f>
        <v>0</v>
      </c>
      <c r="AD41" s="32">
        <f t="shared" si="11"/>
        <v>1455.5712</v>
      </c>
      <c r="AE41" s="32">
        <f>AE42+AE43+AE44</f>
        <v>0</v>
      </c>
      <c r="AF41" s="32"/>
      <c r="AG41" s="41"/>
      <c r="AH41" s="60"/>
    </row>
    <row r="42" spans="1:34" s="19" customFormat="1" ht="18.75">
      <c r="A42" s="33" t="s">
        <v>15</v>
      </c>
      <c r="B42" s="67">
        <f>B48+B54+B60+B66+B72</f>
        <v>0</v>
      </c>
      <c r="C42" s="67">
        <f>C48+C54+C60+C66+C72</f>
        <v>0</v>
      </c>
      <c r="D42" s="67">
        <f>D48+D54+D60+D66+D72</f>
        <v>0</v>
      </c>
      <c r="E42" s="67">
        <f>E48+E54+E60+E66+E72</f>
        <v>0</v>
      </c>
      <c r="F42" s="42" t="e">
        <f>E42/B42*100</f>
        <v>#DIV/0!</v>
      </c>
      <c r="G42" s="42" t="e">
        <f>E42/C42*100</f>
        <v>#DIV/0!</v>
      </c>
      <c r="H42" s="34">
        <f aca="true" t="shared" si="12" ref="H42:AE42">H48+H54+H60+H66+H72</f>
        <v>0</v>
      </c>
      <c r="I42" s="34">
        <f t="shared" si="12"/>
        <v>0</v>
      </c>
      <c r="J42" s="34">
        <f t="shared" si="12"/>
        <v>0</v>
      </c>
      <c r="K42" s="34">
        <f t="shared" si="12"/>
        <v>0</v>
      </c>
      <c r="L42" s="34">
        <f t="shared" si="12"/>
        <v>0</v>
      </c>
      <c r="M42" s="34">
        <f t="shared" si="12"/>
        <v>0</v>
      </c>
      <c r="N42" s="34">
        <f t="shared" si="12"/>
        <v>0</v>
      </c>
      <c r="O42" s="34">
        <f t="shared" si="12"/>
        <v>0</v>
      </c>
      <c r="P42" s="34">
        <f t="shared" si="12"/>
        <v>0</v>
      </c>
      <c r="Q42" s="34">
        <f t="shared" si="12"/>
        <v>0</v>
      </c>
      <c r="R42" s="34">
        <f t="shared" si="12"/>
        <v>0</v>
      </c>
      <c r="S42" s="34">
        <f t="shared" si="12"/>
        <v>0</v>
      </c>
      <c r="T42" s="34">
        <f t="shared" si="12"/>
        <v>0</v>
      </c>
      <c r="U42" s="34">
        <f t="shared" si="12"/>
        <v>0</v>
      </c>
      <c r="V42" s="34">
        <f t="shared" si="12"/>
        <v>0</v>
      </c>
      <c r="W42" s="34">
        <f t="shared" si="12"/>
        <v>0</v>
      </c>
      <c r="X42" s="34">
        <f t="shared" si="12"/>
        <v>0</v>
      </c>
      <c r="Y42" s="34">
        <f t="shared" si="12"/>
        <v>0</v>
      </c>
      <c r="Z42" s="34">
        <f t="shared" si="12"/>
        <v>0</v>
      </c>
      <c r="AA42" s="34">
        <f t="shared" si="12"/>
        <v>0</v>
      </c>
      <c r="AB42" s="34">
        <f t="shared" si="12"/>
        <v>0</v>
      </c>
      <c r="AC42" s="34">
        <f t="shared" si="12"/>
        <v>0</v>
      </c>
      <c r="AD42" s="34">
        <f t="shared" si="12"/>
        <v>0</v>
      </c>
      <c r="AE42" s="34">
        <f t="shared" si="12"/>
        <v>0</v>
      </c>
      <c r="AF42" s="34"/>
      <c r="AG42" s="41"/>
      <c r="AH42" s="60"/>
    </row>
    <row r="43" spans="1:34" s="19" customFormat="1" ht="18.75">
      <c r="A43" s="33" t="s">
        <v>13</v>
      </c>
      <c r="B43" s="67">
        <f>B55+B68+B73</f>
        <v>0</v>
      </c>
      <c r="C43" s="67">
        <f>C49+C55+C61+C73</f>
        <v>0</v>
      </c>
      <c r="D43" s="67">
        <f>D49+D55+D61+D67+D73</f>
        <v>0</v>
      </c>
      <c r="E43" s="67">
        <f>E49+E55+E61+E73</f>
        <v>0</v>
      </c>
      <c r="F43" s="42" t="e">
        <f>E43/B43*100</f>
        <v>#DIV/0!</v>
      </c>
      <c r="G43" s="42" t="e">
        <f>E43/C43*100</f>
        <v>#DIV/0!</v>
      </c>
      <c r="H43" s="34">
        <f>H49+H55+H61+H67+H73</f>
        <v>0</v>
      </c>
      <c r="I43" s="34">
        <f>I49+I55+I61+I73</f>
        <v>0</v>
      </c>
      <c r="J43" s="34">
        <f>J49+J55+J61+J67+J73</f>
        <v>0</v>
      </c>
      <c r="K43" s="34">
        <f>K49+K55+K61+K73</f>
        <v>0</v>
      </c>
      <c r="L43" s="34">
        <f>L49+L55+L61+L67+L73</f>
        <v>0</v>
      </c>
      <c r="M43" s="34">
        <f>M49+M55+M61+M73</f>
        <v>0</v>
      </c>
      <c r="N43" s="34">
        <f>N49+N55+N61+N67+N73</f>
        <v>0</v>
      </c>
      <c r="O43" s="34">
        <f>O49+O55+O61+O73</f>
        <v>0</v>
      </c>
      <c r="P43" s="34">
        <f>P49+P55+P61+P67+P73</f>
        <v>0</v>
      </c>
      <c r="Q43" s="34">
        <f>Q49+Q55+Q61+Q73</f>
        <v>0</v>
      </c>
      <c r="R43" s="34">
        <f>R49+R55+R61+R67+R73</f>
        <v>0</v>
      </c>
      <c r="S43" s="34">
        <f>S49+S55+S61+S73</f>
        <v>0</v>
      </c>
      <c r="T43" s="34">
        <f>T49+T55+T61+T67+T73</f>
        <v>0</v>
      </c>
      <c r="U43" s="34">
        <f>U49+U55+U61+U73</f>
        <v>0</v>
      </c>
      <c r="V43" s="34">
        <f>V49+V55+V61+V67+V73</f>
        <v>0</v>
      </c>
      <c r="W43" s="34">
        <f>W49+W55+W61+W73</f>
        <v>0</v>
      </c>
      <c r="X43" s="34">
        <f>X49+X55+X61+X67+X73</f>
        <v>0</v>
      </c>
      <c r="Y43" s="34">
        <f>Y49+Y55+Y61+Y73</f>
        <v>0</v>
      </c>
      <c r="Z43" s="34">
        <f>Z49+Z55+Z61+Z67+Z73</f>
        <v>0</v>
      </c>
      <c r="AA43" s="34">
        <f>AA49+AA55+AA61+AA73</f>
        <v>0</v>
      </c>
      <c r="AB43" s="34">
        <f>AB49+AB55+AB61+AB67+AB73</f>
        <v>0</v>
      </c>
      <c r="AC43" s="34">
        <f>AC49+AC55+AC61+AC73</f>
        <v>0</v>
      </c>
      <c r="AD43" s="34">
        <f>AD49+AD55+AD61+AD67+AD73</f>
        <v>0</v>
      </c>
      <c r="AE43" s="34">
        <f>AE49+AE55+AE61+AE73</f>
        <v>0</v>
      </c>
      <c r="AF43" s="34"/>
      <c r="AG43" s="41"/>
      <c r="AH43" s="60"/>
    </row>
    <row r="44" spans="1:34" s="19" customFormat="1" ht="18.75">
      <c r="A44" s="33" t="s">
        <v>14</v>
      </c>
      <c r="B44" s="67">
        <f>B50+B56+B62++B74</f>
        <v>36605.4</v>
      </c>
      <c r="C44" s="67">
        <f>C50+C56+C62+C68+C74</f>
        <v>11581.90864</v>
      </c>
      <c r="D44" s="67">
        <f>D50+D56+D62+D68+D74</f>
        <v>11581.90864</v>
      </c>
      <c r="E44" s="67">
        <f>E50+E56+E62+E68+E74</f>
        <v>11277.287</v>
      </c>
      <c r="F44" s="42">
        <f>E44/B44*100</f>
        <v>30.807714162391342</v>
      </c>
      <c r="G44" s="42">
        <f>E44/C44*100</f>
        <v>97.36984939642902</v>
      </c>
      <c r="H44" s="34">
        <f>H50+H56+H62+H74</f>
        <v>2105.5</v>
      </c>
      <c r="I44" s="34">
        <f>I50+I56+I62+I68+I74</f>
        <v>1657.402</v>
      </c>
      <c r="J44" s="34">
        <f>J50+J56+J62+J68+J74</f>
        <v>2781.76288</v>
      </c>
      <c r="K44" s="34">
        <f>K50+K56+K62+K68+K74</f>
        <v>2716.7110000000002</v>
      </c>
      <c r="L44" s="34">
        <f>L50+L56+L62+L68+L74</f>
        <v>2858.58288</v>
      </c>
      <c r="M44" s="34">
        <f>M50+M56+M62+M68+M74</f>
        <v>3055.638</v>
      </c>
      <c r="N44" s="34">
        <f>N50+N56+N62+N68+N74</f>
        <v>3836.06288</v>
      </c>
      <c r="O44" s="34">
        <f>O50+O56+O62+O68+O74</f>
        <v>3847.536</v>
      </c>
      <c r="P44" s="34">
        <f>P50+P56+P62+P68+P74</f>
        <v>4293.26288</v>
      </c>
      <c r="Q44" s="34">
        <f>Q50+Q56+Q62+Q68+Q74</f>
        <v>0</v>
      </c>
      <c r="R44" s="34">
        <f>R50+R56+R62+R68+R74</f>
        <v>3909.91288</v>
      </c>
      <c r="S44" s="34">
        <f>S50+S56+S62+S68+S74</f>
        <v>0</v>
      </c>
      <c r="T44" s="34">
        <f>T50+T56+T62+T68+T74</f>
        <v>4448.36288</v>
      </c>
      <c r="U44" s="34">
        <f>U50+U56+U62+U68+U74</f>
        <v>0</v>
      </c>
      <c r="V44" s="34">
        <f>V50+V56+V62+V68+V74</f>
        <v>3379.2628799999998</v>
      </c>
      <c r="W44" s="34">
        <f>W50+W56+W62+W68+W74</f>
        <v>0</v>
      </c>
      <c r="X44" s="34">
        <f>X50+X56+X62+X68+X74</f>
        <v>2844.79288</v>
      </c>
      <c r="Y44" s="34">
        <f>Y50+Y56+Y62+Y68+Y74</f>
        <v>0</v>
      </c>
      <c r="Z44" s="34">
        <f>Z50+Z56+Z62+Z68+Z74</f>
        <v>3195.66288</v>
      </c>
      <c r="AA44" s="34">
        <f>AA50+AA56+AA62+AA68+AA74</f>
        <v>0</v>
      </c>
      <c r="AB44" s="34">
        <f>AB50+AB56+AB62+AB68+AB74</f>
        <v>1496.66288</v>
      </c>
      <c r="AC44" s="34">
        <f>AC50+AC56+AC62+AC68+AC74</f>
        <v>0</v>
      </c>
      <c r="AD44" s="34">
        <f>AD50+AD56+AD62+AD68+AD74</f>
        <v>1455.5712</v>
      </c>
      <c r="AE44" s="34">
        <f>AE50+AE56+AE62+AE68+AE74</f>
        <v>0</v>
      </c>
      <c r="AF44" s="34"/>
      <c r="AG44" s="41"/>
      <c r="AH44" s="60"/>
    </row>
    <row r="45" spans="1:34" s="19" customFormat="1" ht="18.75">
      <c r="A45" s="33" t="s">
        <v>43</v>
      </c>
      <c r="B45" s="67">
        <f>B51+B57+B63++B75</f>
        <v>0</v>
      </c>
      <c r="C45" s="67">
        <f>C51+C57+C63+C69+C75</f>
        <v>0</v>
      </c>
      <c r="D45" s="67">
        <f>D51+D57+D63+D69+D75</f>
        <v>0</v>
      </c>
      <c r="E45" s="67">
        <f>E51+E57+E63+E69+E75</f>
        <v>0</v>
      </c>
      <c r="F45" s="42" t="e">
        <f>E45/B45*100</f>
        <v>#DIV/0!</v>
      </c>
      <c r="G45" s="42" t="e">
        <f>E45/C45*100</f>
        <v>#DIV/0!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61"/>
      <c r="AG45" s="41"/>
      <c r="AH45" s="60"/>
    </row>
    <row r="46" spans="1:32" s="19" customFormat="1" ht="37.5">
      <c r="A46" s="51" t="s">
        <v>20</v>
      </c>
      <c r="B46" s="68"/>
      <c r="C46" s="68"/>
      <c r="D46" s="68"/>
      <c r="E46" s="68"/>
      <c r="F46" s="63"/>
      <c r="G46" s="63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5"/>
      <c r="Y46" s="25"/>
      <c r="Z46" s="25"/>
      <c r="AA46" s="25"/>
      <c r="AB46" s="25"/>
      <c r="AC46" s="25"/>
      <c r="AD46" s="25"/>
      <c r="AE46" s="25"/>
      <c r="AF46" s="106"/>
    </row>
    <row r="47" spans="1:32" s="19" customFormat="1" ht="18.75">
      <c r="A47" s="18" t="s">
        <v>16</v>
      </c>
      <c r="B47" s="72">
        <f>B50+B49+B48+B51</f>
        <v>314.7</v>
      </c>
      <c r="C47" s="69">
        <f>C48+C49+C50+C51</f>
        <v>0</v>
      </c>
      <c r="D47" s="69">
        <f>D48+D49+D50+D51</f>
        <v>0</v>
      </c>
      <c r="E47" s="69">
        <f>E49+E50</f>
        <v>0</v>
      </c>
      <c r="F47" s="64">
        <f>E47/B47*100</f>
        <v>0</v>
      </c>
      <c r="G47" s="48" t="e">
        <f>E47/C47*100</f>
        <v>#DIV/0!</v>
      </c>
      <c r="H47" s="25">
        <f>H48+H49+H50+H51</f>
        <v>0</v>
      </c>
      <c r="I47" s="25">
        <f aca="true" t="shared" si="13" ref="I47:AE47">I48+I49+I50+I51</f>
        <v>0</v>
      </c>
      <c r="J47" s="25">
        <f t="shared" si="13"/>
        <v>0</v>
      </c>
      <c r="K47" s="25">
        <f t="shared" si="13"/>
        <v>0</v>
      </c>
      <c r="L47" s="25">
        <f t="shared" si="13"/>
        <v>0</v>
      </c>
      <c r="M47" s="25">
        <f t="shared" si="13"/>
        <v>0</v>
      </c>
      <c r="N47" s="25">
        <f t="shared" si="13"/>
        <v>0</v>
      </c>
      <c r="O47" s="25">
        <f t="shared" si="13"/>
        <v>0</v>
      </c>
      <c r="P47" s="25">
        <f t="shared" si="13"/>
        <v>0</v>
      </c>
      <c r="Q47" s="25">
        <f t="shared" si="13"/>
        <v>0</v>
      </c>
      <c r="R47" s="25">
        <f t="shared" si="13"/>
        <v>0</v>
      </c>
      <c r="S47" s="25">
        <f t="shared" si="13"/>
        <v>0</v>
      </c>
      <c r="T47" s="25">
        <f t="shared" si="13"/>
        <v>0</v>
      </c>
      <c r="U47" s="25">
        <f t="shared" si="13"/>
        <v>0</v>
      </c>
      <c r="V47" s="25">
        <f t="shared" si="13"/>
        <v>314.7</v>
      </c>
      <c r="W47" s="25">
        <f t="shared" si="13"/>
        <v>0</v>
      </c>
      <c r="X47" s="25">
        <f t="shared" si="13"/>
        <v>0</v>
      </c>
      <c r="Y47" s="25">
        <f t="shared" si="13"/>
        <v>0</v>
      </c>
      <c r="Z47" s="25">
        <f t="shared" si="13"/>
        <v>0</v>
      </c>
      <c r="AA47" s="25">
        <f t="shared" si="13"/>
        <v>0</v>
      </c>
      <c r="AB47" s="25">
        <f t="shared" si="13"/>
        <v>0</v>
      </c>
      <c r="AC47" s="25">
        <f t="shared" si="13"/>
        <v>0</v>
      </c>
      <c r="AD47" s="25">
        <f t="shared" si="13"/>
        <v>0</v>
      </c>
      <c r="AE47" s="25">
        <f t="shared" si="13"/>
        <v>0</v>
      </c>
      <c r="AF47" s="107"/>
    </row>
    <row r="48" spans="1:32" s="19" customFormat="1" ht="18.75">
      <c r="A48" s="20" t="s">
        <v>15</v>
      </c>
      <c r="B48" s="68">
        <f>H48+J48+L48+N48+P48+R48+T48+V48+X48+Z48+AB48+AD48</f>
        <v>0</v>
      </c>
      <c r="C48" s="70">
        <f>H48+J48+L48+N48</f>
        <v>0</v>
      </c>
      <c r="D48" s="70">
        <f>C48</f>
        <v>0</v>
      </c>
      <c r="E48" s="70">
        <f>I48+K48+M48+O48+Q48+S48+U48+W48+Y48+AA48+AC48+AE48</f>
        <v>0</v>
      </c>
      <c r="F48" s="63" t="e">
        <f>E48/B48*100</f>
        <v>#DIV/0!</v>
      </c>
      <c r="G48" s="45" t="e">
        <f>E48/C48*100</f>
        <v>#DIV/0!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107"/>
    </row>
    <row r="49" spans="1:32" s="19" customFormat="1" ht="18.75">
      <c r="A49" s="20" t="s">
        <v>13</v>
      </c>
      <c r="B49" s="68">
        <f>H49+J49+L49+N49+P49+R49+T49+V49+X49+Z49+AB49+AD49</f>
        <v>0</v>
      </c>
      <c r="C49" s="70">
        <f>H49+J49+L49+N49</f>
        <v>0</v>
      </c>
      <c r="D49" s="70">
        <f>C49</f>
        <v>0</v>
      </c>
      <c r="E49" s="70">
        <f>I49+K49+M49+O49+Q49+S49+U49+W49+Y49+AA49+AC49+AE49</f>
        <v>0</v>
      </c>
      <c r="F49" s="63" t="e">
        <f>E49/B49*100</f>
        <v>#DIV/0!</v>
      </c>
      <c r="G49" s="45" t="e">
        <f>E49/C49*100</f>
        <v>#DIV/0!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107"/>
    </row>
    <row r="50" spans="1:32" s="12" customFormat="1" ht="18.75">
      <c r="A50" s="2" t="s">
        <v>14</v>
      </c>
      <c r="B50" s="70">
        <f>H50+J50+L50+N50+P50+R50+T50+V50+X50+Z50+AB50+AD50</f>
        <v>314.7</v>
      </c>
      <c r="C50" s="70">
        <f>H50+J50+L50+N50</f>
        <v>0</v>
      </c>
      <c r="D50" s="70">
        <f>C50</f>
        <v>0</v>
      </c>
      <c r="E50" s="70">
        <f>I50+K50+M50+O50+Q50+S50+U50+W50+Y50+AA50+AC50+AE50</f>
        <v>0</v>
      </c>
      <c r="F50" s="63">
        <f>E50/B50*100</f>
        <v>0</v>
      </c>
      <c r="G50" s="45" t="e">
        <f>E50/C50*100</f>
        <v>#DIV/0!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314.7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107"/>
    </row>
    <row r="51" spans="1:32" s="12" customFormat="1" ht="18.75">
      <c r="A51" s="2" t="s">
        <v>43</v>
      </c>
      <c r="B51" s="70">
        <f>H51+J51+L51+N51+P51+R51+T51+V51+X51+Z51+AB51+AD51</f>
        <v>0</v>
      </c>
      <c r="C51" s="70">
        <f>H51+J51+L51+N51</f>
        <v>0</v>
      </c>
      <c r="D51" s="70">
        <f>C51</f>
        <v>0</v>
      </c>
      <c r="E51" s="70">
        <f>I51+K51+M51+O51+Q51+S51+U51+W51+Y51+AA51+AC51+AE51</f>
        <v>0</v>
      </c>
      <c r="F51" s="63" t="e">
        <f>E51/B51*100</f>
        <v>#DIV/0!</v>
      </c>
      <c r="G51" s="45" t="e">
        <f>E51/C51*100</f>
        <v>#DIV/0!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108"/>
    </row>
    <row r="52" spans="1:32" s="12" customFormat="1" ht="37.5" customHeight="1">
      <c r="A52" s="47" t="s">
        <v>21</v>
      </c>
      <c r="B52" s="69"/>
      <c r="C52" s="69"/>
      <c r="D52" s="69"/>
      <c r="E52" s="69"/>
      <c r="F52" s="48"/>
      <c r="G52" s="4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109"/>
    </row>
    <row r="53" spans="1:32" s="12" customFormat="1" ht="18.75">
      <c r="A53" s="3" t="s">
        <v>16</v>
      </c>
      <c r="B53" s="72">
        <f>B56+B55+B54+B57</f>
        <v>329.9</v>
      </c>
      <c r="C53" s="69">
        <f>C54+C55+C56+C57</f>
        <v>0</v>
      </c>
      <c r="D53" s="69">
        <f>D54+D55+D56+D57</f>
        <v>0</v>
      </c>
      <c r="E53" s="69">
        <f>E55+E56</f>
        <v>0</v>
      </c>
      <c r="F53" s="64">
        <f>E53/B53*100</f>
        <v>0</v>
      </c>
      <c r="G53" s="48" t="e">
        <f>E53/C53*100</f>
        <v>#DIV/0!</v>
      </c>
      <c r="H53" s="25">
        <f aca="true" t="shared" si="14" ref="H53:AE53">H54+H55+H56+H57</f>
        <v>0</v>
      </c>
      <c r="I53" s="25">
        <f t="shared" si="14"/>
        <v>0</v>
      </c>
      <c r="J53" s="25">
        <f t="shared" si="14"/>
        <v>0</v>
      </c>
      <c r="K53" s="25">
        <f t="shared" si="14"/>
        <v>0</v>
      </c>
      <c r="L53" s="25">
        <f t="shared" si="14"/>
        <v>0</v>
      </c>
      <c r="M53" s="25">
        <f t="shared" si="14"/>
        <v>0</v>
      </c>
      <c r="N53" s="25">
        <f t="shared" si="14"/>
        <v>0</v>
      </c>
      <c r="O53" s="25">
        <f t="shared" si="14"/>
        <v>0</v>
      </c>
      <c r="P53" s="25">
        <f t="shared" si="14"/>
        <v>329.9</v>
      </c>
      <c r="Q53" s="25">
        <f t="shared" si="14"/>
        <v>0</v>
      </c>
      <c r="R53" s="25">
        <f t="shared" si="14"/>
        <v>0</v>
      </c>
      <c r="S53" s="25">
        <f t="shared" si="14"/>
        <v>0</v>
      </c>
      <c r="T53" s="25">
        <f t="shared" si="14"/>
        <v>0</v>
      </c>
      <c r="U53" s="25">
        <f t="shared" si="14"/>
        <v>0</v>
      </c>
      <c r="V53" s="25">
        <f t="shared" si="14"/>
        <v>0</v>
      </c>
      <c r="W53" s="25">
        <f t="shared" si="14"/>
        <v>0</v>
      </c>
      <c r="X53" s="25">
        <f t="shared" si="14"/>
        <v>0</v>
      </c>
      <c r="Y53" s="25">
        <f t="shared" si="14"/>
        <v>0</v>
      </c>
      <c r="Z53" s="25">
        <f t="shared" si="14"/>
        <v>0</v>
      </c>
      <c r="AA53" s="25">
        <f t="shared" si="14"/>
        <v>0</v>
      </c>
      <c r="AB53" s="25">
        <f t="shared" si="14"/>
        <v>0</v>
      </c>
      <c r="AC53" s="25">
        <f t="shared" si="14"/>
        <v>0</v>
      </c>
      <c r="AD53" s="25">
        <f t="shared" si="14"/>
        <v>0</v>
      </c>
      <c r="AE53" s="25">
        <f t="shared" si="14"/>
        <v>0</v>
      </c>
      <c r="AF53" s="110"/>
    </row>
    <row r="54" spans="1:32" s="12" customFormat="1" ht="18.75">
      <c r="A54" s="2" t="s">
        <v>15</v>
      </c>
      <c r="B54" s="68">
        <f>H54+J54+L54+N54+P54+R54+T54+V54+X54+Z54+AB54+AD54</f>
        <v>0</v>
      </c>
      <c r="C54" s="70">
        <f>H54+J54+L54+N54</f>
        <v>0</v>
      </c>
      <c r="D54" s="70">
        <f>C54</f>
        <v>0</v>
      </c>
      <c r="E54" s="70">
        <f>I54+K54+M54+O54+Q54+S54+U54+W54+Y54+AA54+AC54+AE54</f>
        <v>0</v>
      </c>
      <c r="F54" s="63" t="e">
        <f>E54/B54*100</f>
        <v>#DIV/0!</v>
      </c>
      <c r="G54" s="45" t="e">
        <f>E54/C54*100</f>
        <v>#DIV/0!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110"/>
    </row>
    <row r="55" spans="1:32" s="12" customFormat="1" ht="18.75">
      <c r="A55" s="2" t="s">
        <v>13</v>
      </c>
      <c r="B55" s="68">
        <f>H55+J55+L55+N55+P55+R55+T55+V55+X55+Z55+AB55+AD55</f>
        <v>0</v>
      </c>
      <c r="C55" s="70">
        <f>H55+J55+L55+N55</f>
        <v>0</v>
      </c>
      <c r="D55" s="70">
        <f>C55</f>
        <v>0</v>
      </c>
      <c r="E55" s="70">
        <f>I55+K55+M55+O55+Q55+S55+U55+W55+Y55+AA55+AC55+AE55</f>
        <v>0</v>
      </c>
      <c r="F55" s="63" t="e">
        <f>E55/B55*100</f>
        <v>#DIV/0!</v>
      </c>
      <c r="G55" s="45" t="e">
        <f>E55/C55*100</f>
        <v>#DIV/0!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110"/>
    </row>
    <row r="56" spans="1:32" s="12" customFormat="1" ht="18.75">
      <c r="A56" s="2" t="s">
        <v>14</v>
      </c>
      <c r="B56" s="70">
        <f>H56+J56+L56+N56+P56+R56+T56+V56+X56+Z56+AB56+AD56</f>
        <v>329.9</v>
      </c>
      <c r="C56" s="70">
        <f>H56+J56+L56+N56</f>
        <v>0</v>
      </c>
      <c r="D56" s="70">
        <f>C56</f>
        <v>0</v>
      </c>
      <c r="E56" s="70">
        <f>I56+K56+M56+O56+Q56+S56+U56+W56+Y56+AA56+AC56+AE56</f>
        <v>0</v>
      </c>
      <c r="F56" s="63">
        <f>E56/B56*100</f>
        <v>0</v>
      </c>
      <c r="G56" s="45" t="e">
        <f>E56/C56*100</f>
        <v>#DIV/0!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329.9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110"/>
    </row>
    <row r="57" spans="1:32" s="12" customFormat="1" ht="18.75">
      <c r="A57" s="2" t="s">
        <v>43</v>
      </c>
      <c r="B57" s="70">
        <f>H57+J57+L57+N57+P57+R57+T57+V57+X57+Z57+AB57+AD57</f>
        <v>0</v>
      </c>
      <c r="C57" s="70">
        <f>H57+J57+L57+N57</f>
        <v>0</v>
      </c>
      <c r="D57" s="70">
        <f>C57</f>
        <v>0</v>
      </c>
      <c r="E57" s="70">
        <f>I57+K57+M57+O57+Q57+S57+U57+W57+Y57+AA57+AC57+AE57</f>
        <v>0</v>
      </c>
      <c r="F57" s="63" t="e">
        <f>E57/B57*100</f>
        <v>#DIV/0!</v>
      </c>
      <c r="G57" s="45" t="e">
        <f>E57/C57*100</f>
        <v>#DIV/0!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111"/>
    </row>
    <row r="58" spans="1:32" s="12" customFormat="1" ht="37.5" customHeight="1">
      <c r="A58" s="47" t="s">
        <v>22</v>
      </c>
      <c r="B58" s="69"/>
      <c r="C58" s="69"/>
      <c r="D58" s="69"/>
      <c r="E58" s="69"/>
      <c r="F58" s="48"/>
      <c r="G58" s="4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109" t="s">
        <v>88</v>
      </c>
    </row>
    <row r="59" spans="1:32" s="12" customFormat="1" ht="18.75">
      <c r="A59" s="3" t="s">
        <v>16</v>
      </c>
      <c r="B59" s="72">
        <f>B62+B61+B60+B63</f>
        <v>500</v>
      </c>
      <c r="C59" s="69">
        <f>C60+C61+C62+C63</f>
        <v>340.92</v>
      </c>
      <c r="D59" s="69">
        <f>D60+D61+D62+D63</f>
        <v>340.92</v>
      </c>
      <c r="E59" s="69">
        <f>E61+E62</f>
        <v>260.92</v>
      </c>
      <c r="F59" s="48">
        <f>E59/B59*100</f>
        <v>52.18400000000001</v>
      </c>
      <c r="G59" s="48">
        <f>E59/C59*100</f>
        <v>76.53408424263756</v>
      </c>
      <c r="H59" s="25">
        <f aca="true" t="shared" si="15" ref="H59:AE59">H60+H61+H62+H63</f>
        <v>106</v>
      </c>
      <c r="I59" s="25">
        <f t="shared" si="15"/>
        <v>106</v>
      </c>
      <c r="J59" s="25">
        <f t="shared" si="15"/>
        <v>10.8</v>
      </c>
      <c r="K59" s="25">
        <f t="shared" si="15"/>
        <v>10.8</v>
      </c>
      <c r="L59" s="25">
        <f t="shared" si="15"/>
        <v>144.12</v>
      </c>
      <c r="M59" s="25">
        <f t="shared" si="15"/>
        <v>144.12</v>
      </c>
      <c r="N59" s="25">
        <f t="shared" si="15"/>
        <v>80</v>
      </c>
      <c r="O59" s="25">
        <f t="shared" si="15"/>
        <v>0</v>
      </c>
      <c r="P59" s="25">
        <f t="shared" si="15"/>
        <v>0</v>
      </c>
      <c r="Q59" s="25">
        <f t="shared" si="15"/>
        <v>0</v>
      </c>
      <c r="R59" s="25">
        <f t="shared" si="15"/>
        <v>103.95</v>
      </c>
      <c r="S59" s="25">
        <f t="shared" si="15"/>
        <v>0</v>
      </c>
      <c r="T59" s="25">
        <f t="shared" si="15"/>
        <v>20</v>
      </c>
      <c r="U59" s="25">
        <f t="shared" si="15"/>
        <v>0</v>
      </c>
      <c r="V59" s="25">
        <f t="shared" si="15"/>
        <v>0</v>
      </c>
      <c r="W59" s="25">
        <f t="shared" si="15"/>
        <v>0</v>
      </c>
      <c r="X59" s="25">
        <f t="shared" si="15"/>
        <v>35.13</v>
      </c>
      <c r="Y59" s="25">
        <f t="shared" si="15"/>
        <v>0</v>
      </c>
      <c r="Z59" s="25">
        <f t="shared" si="15"/>
        <v>0</v>
      </c>
      <c r="AA59" s="25">
        <f t="shared" si="15"/>
        <v>0</v>
      </c>
      <c r="AB59" s="25">
        <f t="shared" si="15"/>
        <v>0</v>
      </c>
      <c r="AC59" s="25">
        <f t="shared" si="15"/>
        <v>0</v>
      </c>
      <c r="AD59" s="25">
        <f t="shared" si="15"/>
        <v>0</v>
      </c>
      <c r="AE59" s="25">
        <f t="shared" si="15"/>
        <v>0</v>
      </c>
      <c r="AF59" s="110"/>
    </row>
    <row r="60" spans="1:32" s="12" customFormat="1" ht="18.75">
      <c r="A60" s="2" t="s">
        <v>15</v>
      </c>
      <c r="B60" s="68">
        <f>H60+J60+L60+N60+P60+R60+T60+V60+X60+Z60+AB60+AD60</f>
        <v>0</v>
      </c>
      <c r="C60" s="70">
        <f>H60+J60+L60+N60</f>
        <v>0</v>
      </c>
      <c r="D60" s="70">
        <f>C60</f>
        <v>0</v>
      </c>
      <c r="E60" s="70">
        <f>I60+K60+M60+O60+Q60+S60+U60+W60+Y60+AA60+AC60+AE60</f>
        <v>0</v>
      </c>
      <c r="F60" s="45" t="e">
        <f>E60/B60*100</f>
        <v>#DIV/0!</v>
      </c>
      <c r="G60" s="45" t="e">
        <f>E60/C60*100</f>
        <v>#DIV/0!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110"/>
    </row>
    <row r="61" spans="1:32" s="12" customFormat="1" ht="18.75">
      <c r="A61" s="2" t="s">
        <v>13</v>
      </c>
      <c r="B61" s="68">
        <f>H61+J61+L61+N61+P61+R61+T61+V61+X61+Z61+AB61+AD61</f>
        <v>0</v>
      </c>
      <c r="C61" s="70">
        <f>H61+J61+L61+N61</f>
        <v>0</v>
      </c>
      <c r="D61" s="70">
        <f>C61</f>
        <v>0</v>
      </c>
      <c r="E61" s="70">
        <f>I61+K61+M61+O61+Q61+S61+U61+W61+Y61+AA61+AC61+AE61</f>
        <v>0</v>
      </c>
      <c r="F61" s="45" t="e">
        <f>E61/B61*100</f>
        <v>#DIV/0!</v>
      </c>
      <c r="G61" s="45" t="e">
        <f>E61/C61*100</f>
        <v>#DIV/0!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10"/>
    </row>
    <row r="62" spans="1:32" s="12" customFormat="1" ht="18.75">
      <c r="A62" s="2" t="s">
        <v>14</v>
      </c>
      <c r="B62" s="70">
        <f>H62+J62+L62+N62+P62+R62+T62+V62+X62+Z62+AB62+AD62</f>
        <v>500</v>
      </c>
      <c r="C62" s="70">
        <f>H62+J62+L62+N62</f>
        <v>340.92</v>
      </c>
      <c r="D62" s="70">
        <f>C62</f>
        <v>340.92</v>
      </c>
      <c r="E62" s="70">
        <f>I62+K62+M62+O62+Q62+S62+U62+W62+Y62+AA62+AC62+AE62</f>
        <v>260.92</v>
      </c>
      <c r="F62" s="45">
        <f>E62/B62*100</f>
        <v>52.18400000000001</v>
      </c>
      <c r="G62" s="45">
        <f>E62/C62*100</f>
        <v>76.53408424263756</v>
      </c>
      <c r="H62" s="28">
        <v>106</v>
      </c>
      <c r="I62" s="28">
        <v>106</v>
      </c>
      <c r="J62" s="28">
        <v>10.8</v>
      </c>
      <c r="K62" s="28">
        <v>10.8</v>
      </c>
      <c r="L62" s="28">
        <v>144.12</v>
      </c>
      <c r="M62" s="28">
        <v>144.12</v>
      </c>
      <c r="N62" s="28">
        <v>80</v>
      </c>
      <c r="O62" s="28">
        <v>0</v>
      </c>
      <c r="P62" s="28">
        <v>0</v>
      </c>
      <c r="Q62" s="28">
        <v>0</v>
      </c>
      <c r="R62" s="28">
        <v>103.95</v>
      </c>
      <c r="S62" s="28">
        <v>0</v>
      </c>
      <c r="T62" s="28">
        <v>20</v>
      </c>
      <c r="U62" s="28">
        <v>0</v>
      </c>
      <c r="V62" s="28">
        <v>0</v>
      </c>
      <c r="W62" s="28">
        <v>0</v>
      </c>
      <c r="X62" s="28">
        <v>35.13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110"/>
    </row>
    <row r="63" spans="1:32" s="12" customFormat="1" ht="18.75">
      <c r="A63" s="2" t="s">
        <v>43</v>
      </c>
      <c r="B63" s="70">
        <f>H63+J63+L63+N63+P63+R63+T63+V63+X63+Z63+AB63+AD63</f>
        <v>0</v>
      </c>
      <c r="C63" s="70">
        <f>H63+J63+L63+N63</f>
        <v>0</v>
      </c>
      <c r="D63" s="70">
        <f>C63</f>
        <v>0</v>
      </c>
      <c r="E63" s="70">
        <f>I63+K63+M63+O63+Q63+S63+U63+W63+Y63+AA63+AC63+AE63</f>
        <v>0</v>
      </c>
      <c r="F63" s="63" t="e">
        <f>E63/B63*100</f>
        <v>#DIV/0!</v>
      </c>
      <c r="G63" s="45" t="e">
        <f>E63/C63*100</f>
        <v>#DIV/0!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111"/>
    </row>
    <row r="64" spans="1:32" s="12" customFormat="1" ht="18.75" customHeight="1">
      <c r="A64" s="47" t="s">
        <v>26</v>
      </c>
      <c r="B64" s="70"/>
      <c r="C64" s="70"/>
      <c r="D64" s="70"/>
      <c r="E64" s="70"/>
      <c r="F64" s="45"/>
      <c r="G64" s="4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109"/>
    </row>
    <row r="65" spans="1:32" s="12" customFormat="1" ht="18.75" customHeight="1">
      <c r="A65" s="3" t="s">
        <v>16</v>
      </c>
      <c r="B65" s="72">
        <f>B68+B67+B66+B69</f>
        <v>0</v>
      </c>
      <c r="C65" s="69">
        <f>C66+C67+C68+C69</f>
        <v>0</v>
      </c>
      <c r="D65" s="69">
        <f>D66+D67+D68+D69</f>
        <v>0</v>
      </c>
      <c r="E65" s="69">
        <f>E67+E68</f>
        <v>0</v>
      </c>
      <c r="F65" s="48" t="e">
        <f>E65/B65*100</f>
        <v>#DIV/0!</v>
      </c>
      <c r="G65" s="48" t="e">
        <f>E65/C65*100</f>
        <v>#DIV/0!</v>
      </c>
      <c r="H65" s="25">
        <f aca="true" t="shared" si="16" ref="H65:AE65">H66+H67+H68+H69</f>
        <v>0</v>
      </c>
      <c r="I65" s="25">
        <f t="shared" si="16"/>
        <v>0</v>
      </c>
      <c r="J65" s="25">
        <f t="shared" si="16"/>
        <v>0</v>
      </c>
      <c r="K65" s="25">
        <f t="shared" si="16"/>
        <v>0</v>
      </c>
      <c r="L65" s="25">
        <f t="shared" si="16"/>
        <v>0</v>
      </c>
      <c r="M65" s="25">
        <f t="shared" si="16"/>
        <v>0</v>
      </c>
      <c r="N65" s="25">
        <f t="shared" si="16"/>
        <v>0</v>
      </c>
      <c r="O65" s="25">
        <f t="shared" si="16"/>
        <v>0</v>
      </c>
      <c r="P65" s="25">
        <f t="shared" si="16"/>
        <v>0</v>
      </c>
      <c r="Q65" s="25">
        <f t="shared" si="16"/>
        <v>0</v>
      </c>
      <c r="R65" s="25">
        <f t="shared" si="16"/>
        <v>0</v>
      </c>
      <c r="S65" s="25">
        <f t="shared" si="16"/>
        <v>0</v>
      </c>
      <c r="T65" s="25">
        <f t="shared" si="16"/>
        <v>0</v>
      </c>
      <c r="U65" s="25">
        <f t="shared" si="16"/>
        <v>0</v>
      </c>
      <c r="V65" s="25">
        <f t="shared" si="16"/>
        <v>0</v>
      </c>
      <c r="W65" s="25">
        <f t="shared" si="16"/>
        <v>0</v>
      </c>
      <c r="X65" s="25">
        <f t="shared" si="16"/>
        <v>0</v>
      </c>
      <c r="Y65" s="25">
        <f t="shared" si="16"/>
        <v>0</v>
      </c>
      <c r="Z65" s="25">
        <f t="shared" si="16"/>
        <v>0</v>
      </c>
      <c r="AA65" s="25">
        <f t="shared" si="16"/>
        <v>0</v>
      </c>
      <c r="AB65" s="25">
        <f t="shared" si="16"/>
        <v>0</v>
      </c>
      <c r="AC65" s="25">
        <f t="shared" si="16"/>
        <v>0</v>
      </c>
      <c r="AD65" s="25">
        <f t="shared" si="16"/>
        <v>0</v>
      </c>
      <c r="AE65" s="25">
        <f t="shared" si="16"/>
        <v>0</v>
      </c>
      <c r="AF65" s="110"/>
    </row>
    <row r="66" spans="1:32" s="12" customFormat="1" ht="18.75" customHeight="1">
      <c r="A66" s="2" t="s">
        <v>15</v>
      </c>
      <c r="B66" s="68">
        <f>H66+J66+L66+N66+P66+R66+T66+V66+X66+Z66+AB66+AD66</f>
        <v>0</v>
      </c>
      <c r="C66" s="70">
        <f>H66+J66+L66+N66</f>
        <v>0</v>
      </c>
      <c r="D66" s="70">
        <f>C66</f>
        <v>0</v>
      </c>
      <c r="E66" s="70">
        <f>I66+K66+M66+O66+Q66+S66+U66+W66+Y66+AA66+AC66+AE66</f>
        <v>0</v>
      </c>
      <c r="F66" s="45" t="e">
        <f>E66/B66*100</f>
        <v>#DIV/0!</v>
      </c>
      <c r="G66" s="45" t="e">
        <f>E66/C66*100</f>
        <v>#DIV/0!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110"/>
    </row>
    <row r="67" spans="1:32" s="12" customFormat="1" ht="18.75" customHeight="1">
      <c r="A67" s="2" t="s">
        <v>13</v>
      </c>
      <c r="B67" s="68">
        <f>H67+J67+L67+N67+P67+R67+T67+V67+X67+Z67+AB67+AD67</f>
        <v>0</v>
      </c>
      <c r="C67" s="70">
        <f>H67+J67+L67+N67</f>
        <v>0</v>
      </c>
      <c r="D67" s="70">
        <f>C67</f>
        <v>0</v>
      </c>
      <c r="E67" s="70">
        <f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110"/>
    </row>
    <row r="68" spans="1:32" s="12" customFormat="1" ht="18.75">
      <c r="A68" s="2" t="s">
        <v>14</v>
      </c>
      <c r="B68" s="70">
        <f>H68+J68+L68+N68+P68+R68+T68+V68+X68+Z68+AB68+AD68</f>
        <v>0</v>
      </c>
      <c r="C68" s="70">
        <f>H68+J68+L68+N68</f>
        <v>0</v>
      </c>
      <c r="D68" s="70">
        <f>C68</f>
        <v>0</v>
      </c>
      <c r="E68" s="70">
        <f>I68+K68+M68+O68+Q68+S68+U68+W68+Y68+AA68+AC68+AE68</f>
        <v>0</v>
      </c>
      <c r="F68" s="45" t="e">
        <f>E68/B68*100</f>
        <v>#DIV/0!</v>
      </c>
      <c r="G68" s="45" t="e">
        <f>E68/C68*100</f>
        <v>#DIV/0!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110"/>
    </row>
    <row r="69" spans="1:32" s="12" customFormat="1" ht="18.75">
      <c r="A69" s="2" t="s">
        <v>43</v>
      </c>
      <c r="B69" s="70">
        <f>H69+J69+L69+N69+P69+R69+T69+V69+X69+Z69+AB69+AD69</f>
        <v>0</v>
      </c>
      <c r="C69" s="70">
        <f>H69+J69+L69+N69</f>
        <v>0</v>
      </c>
      <c r="D69" s="70">
        <f>C69</f>
        <v>0</v>
      </c>
      <c r="E69" s="70">
        <f>I69+K69+M69+O69+Q69+S69+U69+W69+Y69+AA69+AC69+AE69</f>
        <v>0</v>
      </c>
      <c r="F69" s="63" t="e">
        <f>E69/B69*100</f>
        <v>#DIV/0!</v>
      </c>
      <c r="G69" s="45" t="e">
        <f>E69/C69*100</f>
        <v>#DIV/0!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111"/>
    </row>
    <row r="70" spans="1:32" s="12" customFormat="1" ht="38.25" customHeight="1">
      <c r="A70" s="47" t="s">
        <v>27</v>
      </c>
      <c r="B70" s="69"/>
      <c r="C70" s="69"/>
      <c r="D70" s="69"/>
      <c r="E70" s="69"/>
      <c r="F70" s="48"/>
      <c r="G70" s="48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109" t="s">
        <v>70</v>
      </c>
    </row>
    <row r="71" spans="1:32" s="12" customFormat="1" ht="18.75" customHeight="1">
      <c r="A71" s="3" t="s">
        <v>16</v>
      </c>
      <c r="B71" s="72">
        <f>B74+B73+B72+B75</f>
        <v>35460.8</v>
      </c>
      <c r="C71" s="69">
        <f>C72+C73+C74+C75</f>
        <v>11240.98864</v>
      </c>
      <c r="D71" s="69">
        <f>D72+D73+D74+D75</f>
        <v>11240.98864</v>
      </c>
      <c r="E71" s="69">
        <f>E73+E74</f>
        <v>11016.367</v>
      </c>
      <c r="F71" s="48">
        <f>E71/B71*100</f>
        <v>31.06632394080224</v>
      </c>
      <c r="G71" s="48">
        <f>E71/C71*100</f>
        <v>98.00176259229812</v>
      </c>
      <c r="H71" s="25">
        <f aca="true" t="shared" si="17" ref="H71:AE71">H72+H73+H74+H75</f>
        <v>1999.5</v>
      </c>
      <c r="I71" s="25">
        <f t="shared" si="17"/>
        <v>1551.402</v>
      </c>
      <c r="J71" s="25">
        <f t="shared" si="17"/>
        <v>2770.96288</v>
      </c>
      <c r="K71" s="25">
        <f t="shared" si="17"/>
        <v>2705.911</v>
      </c>
      <c r="L71" s="25">
        <f t="shared" si="17"/>
        <v>2714.46288</v>
      </c>
      <c r="M71" s="25">
        <f t="shared" si="17"/>
        <v>2911.518</v>
      </c>
      <c r="N71" s="25">
        <f t="shared" si="17"/>
        <v>3756.06288</v>
      </c>
      <c r="O71" s="25">
        <f t="shared" si="17"/>
        <v>3847.536</v>
      </c>
      <c r="P71" s="25">
        <f t="shared" si="17"/>
        <v>3963.36288</v>
      </c>
      <c r="Q71" s="25">
        <f t="shared" si="17"/>
        <v>0</v>
      </c>
      <c r="R71" s="25">
        <f t="shared" si="17"/>
        <v>3805.96288</v>
      </c>
      <c r="S71" s="25">
        <f t="shared" si="17"/>
        <v>0</v>
      </c>
      <c r="T71" s="25">
        <f t="shared" si="17"/>
        <v>4428.36288</v>
      </c>
      <c r="U71" s="25">
        <f t="shared" si="17"/>
        <v>0</v>
      </c>
      <c r="V71" s="25">
        <f t="shared" si="17"/>
        <v>3064.56288</v>
      </c>
      <c r="W71" s="25">
        <f t="shared" si="17"/>
        <v>0</v>
      </c>
      <c r="X71" s="25">
        <f t="shared" si="17"/>
        <v>2809.66288</v>
      </c>
      <c r="Y71" s="25">
        <f t="shared" si="17"/>
        <v>0</v>
      </c>
      <c r="Z71" s="25">
        <f t="shared" si="17"/>
        <v>3195.66288</v>
      </c>
      <c r="AA71" s="25">
        <f t="shared" si="17"/>
        <v>0</v>
      </c>
      <c r="AB71" s="25">
        <f t="shared" si="17"/>
        <v>1496.66288</v>
      </c>
      <c r="AC71" s="25">
        <f t="shared" si="17"/>
        <v>0</v>
      </c>
      <c r="AD71" s="25">
        <f t="shared" si="17"/>
        <v>1455.5712</v>
      </c>
      <c r="AE71" s="25">
        <f t="shared" si="17"/>
        <v>0</v>
      </c>
      <c r="AF71" s="110"/>
    </row>
    <row r="72" spans="1:32" s="12" customFormat="1" ht="18.75" customHeight="1">
      <c r="A72" s="2" t="s">
        <v>15</v>
      </c>
      <c r="B72" s="68">
        <f>H72+J72+L72+N72+P72+R72+T72+V72+X72+Z72+AB72+AD72</f>
        <v>0</v>
      </c>
      <c r="C72" s="70">
        <f>H72+J72+L72+N72</f>
        <v>0</v>
      </c>
      <c r="D72" s="70">
        <f>C72</f>
        <v>0</v>
      </c>
      <c r="E72" s="70">
        <f>I72+K72+M72+O72+Q72+S72+U72+W72+Y72+AA72+AC72+AE72</f>
        <v>0</v>
      </c>
      <c r="F72" s="45" t="e">
        <f>E72/B72*100</f>
        <v>#DIV/0!</v>
      </c>
      <c r="G72" s="45" t="e">
        <f>E72/C72*100</f>
        <v>#DIV/0!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110"/>
    </row>
    <row r="73" spans="1:32" s="12" customFormat="1" ht="18.75" customHeight="1">
      <c r="A73" s="2" t="s">
        <v>13</v>
      </c>
      <c r="B73" s="68">
        <f>H73+J73+L73+N73+P73+R73+T73+V73+X73+Z73+AB73+AD73</f>
        <v>0</v>
      </c>
      <c r="C73" s="70">
        <f>H73+J73+L73+N73</f>
        <v>0</v>
      </c>
      <c r="D73" s="70">
        <f>C73</f>
        <v>0</v>
      </c>
      <c r="E73" s="70">
        <f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110"/>
    </row>
    <row r="74" spans="1:32" s="12" customFormat="1" ht="18.75" customHeight="1">
      <c r="A74" s="2" t="s">
        <v>14</v>
      </c>
      <c r="B74" s="70">
        <f>H74+J74+L74+N74+P74+R74+T74+V74+X74+Z74+AB74+AD74</f>
        <v>35460.8</v>
      </c>
      <c r="C74" s="70">
        <f>H74+J74+L74+N74</f>
        <v>11240.98864</v>
      </c>
      <c r="D74" s="70">
        <f>C74</f>
        <v>11240.98864</v>
      </c>
      <c r="E74" s="70">
        <f>I74+K74+M74+O74+Q74+S74+U74+W74+Y74+AA74+AC74+AE74</f>
        <v>11016.367</v>
      </c>
      <c r="F74" s="45">
        <f>E74/B74*100</f>
        <v>31.06632394080224</v>
      </c>
      <c r="G74" s="45">
        <f>E74/C74*100</f>
        <v>98.00176259229812</v>
      </c>
      <c r="H74" s="28">
        <v>1999.5</v>
      </c>
      <c r="I74" s="28">
        <v>1551.402</v>
      </c>
      <c r="J74" s="28">
        <v>2770.96288</v>
      </c>
      <c r="K74" s="28">
        <v>2705.911</v>
      </c>
      <c r="L74" s="28">
        <v>2714.46288</v>
      </c>
      <c r="M74" s="28">
        <v>2911.518</v>
      </c>
      <c r="N74" s="28">
        <v>3756.06288</v>
      </c>
      <c r="O74" s="28">
        <v>3847.536</v>
      </c>
      <c r="P74" s="28">
        <v>3963.36288</v>
      </c>
      <c r="Q74" s="28">
        <v>0</v>
      </c>
      <c r="R74" s="28">
        <v>3805.96288</v>
      </c>
      <c r="S74" s="28">
        <v>0</v>
      </c>
      <c r="T74" s="28">
        <v>4428.36288</v>
      </c>
      <c r="U74" s="28">
        <v>0</v>
      </c>
      <c r="V74" s="28">
        <v>3064.56288</v>
      </c>
      <c r="W74" s="28">
        <v>0</v>
      </c>
      <c r="X74" s="28">
        <v>2809.66288</v>
      </c>
      <c r="Y74" s="28">
        <v>0</v>
      </c>
      <c r="Z74" s="28">
        <v>3195.66288</v>
      </c>
      <c r="AA74" s="28">
        <v>0</v>
      </c>
      <c r="AB74" s="28">
        <v>1496.66288</v>
      </c>
      <c r="AC74" s="28">
        <v>0</v>
      </c>
      <c r="AD74" s="28">
        <v>1455.5712</v>
      </c>
      <c r="AE74" s="28">
        <v>0</v>
      </c>
      <c r="AF74" s="110"/>
    </row>
    <row r="75" spans="1:32" s="12" customFormat="1" ht="18.75" customHeight="1">
      <c r="A75" s="2" t="s">
        <v>43</v>
      </c>
      <c r="B75" s="70">
        <f>H75+J75+L75+N75+P75+R75+T75+V75+X75+Z75+AB75+AD75</f>
        <v>0</v>
      </c>
      <c r="C75" s="70">
        <f>H75+J75+L75+N75</f>
        <v>0</v>
      </c>
      <c r="D75" s="70">
        <f>C75</f>
        <v>0</v>
      </c>
      <c r="E75" s="70">
        <f>I75+K75+M75+O75+Q75+S75+U75+W75+Y75+AA75+AC75+AE75</f>
        <v>0</v>
      </c>
      <c r="F75" s="63" t="e">
        <f>E75/B75*100</f>
        <v>#DIV/0!</v>
      </c>
      <c r="G75" s="45" t="e">
        <f>E75/C75*100</f>
        <v>#DIV/0!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111"/>
    </row>
    <row r="76" spans="1:32" s="12" customFormat="1" ht="56.25" customHeight="1">
      <c r="A76" s="49" t="s">
        <v>46</v>
      </c>
      <c r="B76" s="67"/>
      <c r="C76" s="67"/>
      <c r="D76" s="67"/>
      <c r="E76" s="67"/>
      <c r="F76" s="42"/>
      <c r="G76" s="42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4" s="12" customFormat="1" ht="18.75" customHeight="1">
      <c r="A77" s="29" t="s">
        <v>16</v>
      </c>
      <c r="B77" s="66">
        <f>B78+B79+B80+B81</f>
        <v>290162.33708</v>
      </c>
      <c r="C77" s="66">
        <f>C78+C79+C80+C81</f>
        <v>287982.60870000004</v>
      </c>
      <c r="D77" s="66">
        <f>D78+D79+D80+D81</f>
        <v>289389.85708000005</v>
      </c>
      <c r="E77" s="66">
        <f>E78+E79+E80+E81</f>
        <v>271294.2729999999</v>
      </c>
      <c r="F77" s="62">
        <f>E77/B77*100</f>
        <v>93.49741104587326</v>
      </c>
      <c r="G77" s="62">
        <f>E77/C77*100</f>
        <v>94.20508905890743</v>
      </c>
      <c r="H77" s="66">
        <f aca="true" t="shared" si="18" ref="H77:AE77">H78+H79+H80+H81</f>
        <v>9162.49</v>
      </c>
      <c r="I77" s="66">
        <f t="shared" si="18"/>
        <v>9162.49</v>
      </c>
      <c r="J77" s="66">
        <f t="shared" si="18"/>
        <v>11130.90108</v>
      </c>
      <c r="K77" s="66">
        <f t="shared" si="18"/>
        <v>10993</v>
      </c>
      <c r="L77" s="66">
        <f t="shared" si="18"/>
        <v>241693.52482</v>
      </c>
      <c r="M77" s="66">
        <f t="shared" si="18"/>
        <v>241826.11299999998</v>
      </c>
      <c r="N77" s="66">
        <f t="shared" si="18"/>
        <v>26508.1728</v>
      </c>
      <c r="O77" s="66">
        <f t="shared" si="18"/>
        <v>9312.67</v>
      </c>
      <c r="P77" s="66">
        <f t="shared" si="18"/>
        <v>260</v>
      </c>
      <c r="Q77" s="66">
        <f t="shared" si="18"/>
        <v>0</v>
      </c>
      <c r="R77" s="66">
        <f t="shared" si="18"/>
        <v>0</v>
      </c>
      <c r="S77" s="66">
        <f t="shared" si="18"/>
        <v>0</v>
      </c>
      <c r="T77" s="66">
        <f t="shared" si="18"/>
        <v>1207.24838</v>
      </c>
      <c r="U77" s="66">
        <f t="shared" si="18"/>
        <v>0</v>
      </c>
      <c r="V77" s="66">
        <f t="shared" si="18"/>
        <v>0</v>
      </c>
      <c r="W77" s="66">
        <f t="shared" si="18"/>
        <v>0</v>
      </c>
      <c r="X77" s="66">
        <f t="shared" si="18"/>
        <v>0</v>
      </c>
      <c r="Y77" s="66">
        <f t="shared" si="18"/>
        <v>0</v>
      </c>
      <c r="Z77" s="66">
        <f t="shared" si="18"/>
        <v>0</v>
      </c>
      <c r="AA77" s="66">
        <f t="shared" si="18"/>
        <v>0</v>
      </c>
      <c r="AB77" s="66">
        <f t="shared" si="18"/>
        <v>0</v>
      </c>
      <c r="AC77" s="66">
        <f t="shared" si="18"/>
        <v>0</v>
      </c>
      <c r="AD77" s="66">
        <f t="shared" si="18"/>
        <v>200</v>
      </c>
      <c r="AE77" s="66">
        <f t="shared" si="18"/>
        <v>0</v>
      </c>
      <c r="AF77" s="32"/>
      <c r="AG77" s="35"/>
      <c r="AH77" s="60"/>
    </row>
    <row r="78" spans="1:34" s="12" customFormat="1" ht="18.75" customHeight="1">
      <c r="A78" s="33" t="s">
        <v>15</v>
      </c>
      <c r="B78" s="67">
        <f>B84+B116</f>
        <v>0</v>
      </c>
      <c r="C78" s="67">
        <f>C84+C116</f>
        <v>0</v>
      </c>
      <c r="D78" s="67">
        <f>D84+D116</f>
        <v>0</v>
      </c>
      <c r="E78" s="67">
        <f>E84+E116</f>
        <v>0</v>
      </c>
      <c r="F78" s="42" t="e">
        <f>E78/B78*100</f>
        <v>#DIV/0!</v>
      </c>
      <c r="G78" s="42" t="e">
        <f>E78/C78*100</f>
        <v>#DIV/0!</v>
      </c>
      <c r="H78" s="67">
        <f aca="true" t="shared" si="19" ref="H78:AE78">H84+H116</f>
        <v>0</v>
      </c>
      <c r="I78" s="67">
        <f t="shared" si="19"/>
        <v>0</v>
      </c>
      <c r="J78" s="67">
        <f t="shared" si="19"/>
        <v>0</v>
      </c>
      <c r="K78" s="67">
        <f t="shared" si="19"/>
        <v>0</v>
      </c>
      <c r="L78" s="67">
        <f t="shared" si="19"/>
        <v>0</v>
      </c>
      <c r="M78" s="67">
        <f t="shared" si="19"/>
        <v>0</v>
      </c>
      <c r="N78" s="67">
        <f t="shared" si="19"/>
        <v>0</v>
      </c>
      <c r="O78" s="67">
        <f t="shared" si="19"/>
        <v>0</v>
      </c>
      <c r="P78" s="67">
        <f t="shared" si="19"/>
        <v>0</v>
      </c>
      <c r="Q78" s="67">
        <f t="shared" si="19"/>
        <v>0</v>
      </c>
      <c r="R78" s="67">
        <f t="shared" si="19"/>
        <v>0</v>
      </c>
      <c r="S78" s="67">
        <f t="shared" si="19"/>
        <v>0</v>
      </c>
      <c r="T78" s="67">
        <f t="shared" si="19"/>
        <v>0</v>
      </c>
      <c r="U78" s="67">
        <f t="shared" si="19"/>
        <v>0</v>
      </c>
      <c r="V78" s="67">
        <f t="shared" si="19"/>
        <v>0</v>
      </c>
      <c r="W78" s="67">
        <f t="shared" si="19"/>
        <v>0</v>
      </c>
      <c r="X78" s="67">
        <f t="shared" si="19"/>
        <v>0</v>
      </c>
      <c r="Y78" s="67">
        <f t="shared" si="19"/>
        <v>0</v>
      </c>
      <c r="Z78" s="67">
        <f t="shared" si="19"/>
        <v>0</v>
      </c>
      <c r="AA78" s="67">
        <f t="shared" si="19"/>
        <v>0</v>
      </c>
      <c r="AB78" s="67">
        <f t="shared" si="19"/>
        <v>0</v>
      </c>
      <c r="AC78" s="67">
        <f t="shared" si="19"/>
        <v>0</v>
      </c>
      <c r="AD78" s="67">
        <f t="shared" si="19"/>
        <v>0</v>
      </c>
      <c r="AE78" s="67">
        <f t="shared" si="19"/>
        <v>0</v>
      </c>
      <c r="AF78" s="34"/>
      <c r="AG78" s="35"/>
      <c r="AH78" s="60"/>
    </row>
    <row r="79" spans="1:34" s="12" customFormat="1" ht="18.75" customHeight="1">
      <c r="A79" s="33" t="s">
        <v>13</v>
      </c>
      <c r="B79" s="67">
        <f>B85+B117</f>
        <v>0</v>
      </c>
      <c r="C79" s="67">
        <f>C85+C117</f>
        <v>0</v>
      </c>
      <c r="D79" s="67">
        <f>D85+D117</f>
        <v>0</v>
      </c>
      <c r="E79" s="67">
        <f>E85+E117</f>
        <v>0</v>
      </c>
      <c r="F79" s="42" t="e">
        <f>E79/B79*100</f>
        <v>#DIV/0!</v>
      </c>
      <c r="G79" s="42" t="e">
        <f>E79/C79*100</f>
        <v>#DIV/0!</v>
      </c>
      <c r="H79" s="67">
        <f aca="true" t="shared" si="20" ref="H79:AE79">H85+H117</f>
        <v>0</v>
      </c>
      <c r="I79" s="67">
        <f t="shared" si="20"/>
        <v>0</v>
      </c>
      <c r="J79" s="67">
        <f t="shared" si="20"/>
        <v>0</v>
      </c>
      <c r="K79" s="67">
        <f t="shared" si="20"/>
        <v>0</v>
      </c>
      <c r="L79" s="67">
        <f t="shared" si="20"/>
        <v>0</v>
      </c>
      <c r="M79" s="67">
        <f t="shared" si="20"/>
        <v>0</v>
      </c>
      <c r="N79" s="67">
        <f t="shared" si="20"/>
        <v>0</v>
      </c>
      <c r="O79" s="67">
        <f t="shared" si="20"/>
        <v>0</v>
      </c>
      <c r="P79" s="67">
        <f t="shared" si="20"/>
        <v>0</v>
      </c>
      <c r="Q79" s="67">
        <f t="shared" si="20"/>
        <v>0</v>
      </c>
      <c r="R79" s="67">
        <f t="shared" si="20"/>
        <v>0</v>
      </c>
      <c r="S79" s="67">
        <f t="shared" si="20"/>
        <v>0</v>
      </c>
      <c r="T79" s="67">
        <f t="shared" si="20"/>
        <v>0</v>
      </c>
      <c r="U79" s="67">
        <f t="shared" si="20"/>
        <v>0</v>
      </c>
      <c r="V79" s="67">
        <f t="shared" si="20"/>
        <v>0</v>
      </c>
      <c r="W79" s="67">
        <f t="shared" si="20"/>
        <v>0</v>
      </c>
      <c r="X79" s="67">
        <f t="shared" si="20"/>
        <v>0</v>
      </c>
      <c r="Y79" s="67">
        <f t="shared" si="20"/>
        <v>0</v>
      </c>
      <c r="Z79" s="67">
        <f t="shared" si="20"/>
        <v>0</v>
      </c>
      <c r="AA79" s="67">
        <f t="shared" si="20"/>
        <v>0</v>
      </c>
      <c r="AB79" s="67">
        <f t="shared" si="20"/>
        <v>0</v>
      </c>
      <c r="AC79" s="67">
        <f t="shared" si="20"/>
        <v>0</v>
      </c>
      <c r="AD79" s="67">
        <f t="shared" si="20"/>
        <v>0</v>
      </c>
      <c r="AE79" s="67">
        <f t="shared" si="20"/>
        <v>0</v>
      </c>
      <c r="AF79" s="34"/>
      <c r="AG79" s="35"/>
      <c r="AH79" s="60"/>
    </row>
    <row r="80" spans="1:34" s="12" customFormat="1" ht="18.75" customHeight="1">
      <c r="A80" s="33" t="s">
        <v>14</v>
      </c>
      <c r="B80" s="67">
        <f>B86+B118</f>
        <v>1150.38</v>
      </c>
      <c r="C80" s="67">
        <f>C86+C118</f>
        <v>377.9</v>
      </c>
      <c r="D80" s="67">
        <f>D86+D118</f>
        <v>377.9</v>
      </c>
      <c r="E80" s="67">
        <f>E86+E118</f>
        <v>885.0730000000001</v>
      </c>
      <c r="F80" s="42">
        <f>E80/B80*100</f>
        <v>76.93744675672387</v>
      </c>
      <c r="G80" s="42">
        <f>E80/C80*100</f>
        <v>234.20825615242134</v>
      </c>
      <c r="H80" s="67">
        <f aca="true" t="shared" si="21" ref="H80:AE80">H86+H118</f>
        <v>0</v>
      </c>
      <c r="I80" s="67">
        <f t="shared" si="21"/>
        <v>0</v>
      </c>
      <c r="J80" s="67">
        <f t="shared" si="21"/>
        <v>137.9</v>
      </c>
      <c r="K80" s="67">
        <f t="shared" si="21"/>
        <v>0</v>
      </c>
      <c r="L80" s="67">
        <f t="shared" si="21"/>
        <v>240</v>
      </c>
      <c r="M80" s="67">
        <f t="shared" si="21"/>
        <v>372.593</v>
      </c>
      <c r="N80" s="67">
        <f t="shared" si="21"/>
        <v>512.48</v>
      </c>
      <c r="O80" s="67">
        <f t="shared" si="21"/>
        <v>512.48</v>
      </c>
      <c r="P80" s="67">
        <f t="shared" si="21"/>
        <v>260</v>
      </c>
      <c r="Q80" s="67">
        <f t="shared" si="21"/>
        <v>0</v>
      </c>
      <c r="R80" s="67">
        <f t="shared" si="21"/>
        <v>0</v>
      </c>
      <c r="S80" s="67">
        <f t="shared" si="21"/>
        <v>0</v>
      </c>
      <c r="T80" s="67">
        <f t="shared" si="21"/>
        <v>0</v>
      </c>
      <c r="U80" s="67">
        <f t="shared" si="21"/>
        <v>0</v>
      </c>
      <c r="V80" s="67">
        <f t="shared" si="21"/>
        <v>0</v>
      </c>
      <c r="W80" s="67">
        <f t="shared" si="21"/>
        <v>0</v>
      </c>
      <c r="X80" s="67">
        <f t="shared" si="21"/>
        <v>0</v>
      </c>
      <c r="Y80" s="67">
        <f t="shared" si="21"/>
        <v>0</v>
      </c>
      <c r="Z80" s="67">
        <f t="shared" si="21"/>
        <v>0</v>
      </c>
      <c r="AA80" s="67">
        <f t="shared" si="21"/>
        <v>0</v>
      </c>
      <c r="AB80" s="67">
        <f t="shared" si="21"/>
        <v>0</v>
      </c>
      <c r="AC80" s="67">
        <f t="shared" si="21"/>
        <v>0</v>
      </c>
      <c r="AD80" s="67">
        <f t="shared" si="21"/>
        <v>0</v>
      </c>
      <c r="AE80" s="67">
        <f t="shared" si="21"/>
        <v>0</v>
      </c>
      <c r="AF80" s="34"/>
      <c r="AG80" s="35"/>
      <c r="AH80" s="60"/>
    </row>
    <row r="81" spans="1:34" s="12" customFormat="1" ht="18.75" customHeight="1">
      <c r="A81" s="58" t="s">
        <v>43</v>
      </c>
      <c r="B81" s="67">
        <f>B87+B119</f>
        <v>289011.95708</v>
      </c>
      <c r="C81" s="67">
        <f>C87+C119</f>
        <v>287604.7087</v>
      </c>
      <c r="D81" s="67">
        <f>D87+D119</f>
        <v>289011.95708</v>
      </c>
      <c r="E81" s="67">
        <f>E87+E119</f>
        <v>270409.19999999995</v>
      </c>
      <c r="F81" s="42">
        <f>E81/B81*100</f>
        <v>93.56332614472048</v>
      </c>
      <c r="G81" s="42">
        <f>E81/C81*100</f>
        <v>94.02113102468824</v>
      </c>
      <c r="H81" s="67">
        <f aca="true" t="shared" si="22" ref="H81:AE81">H87+H119</f>
        <v>9162.49</v>
      </c>
      <c r="I81" s="67">
        <f t="shared" si="22"/>
        <v>9162.49</v>
      </c>
      <c r="J81" s="67">
        <f t="shared" si="22"/>
        <v>10993.00108</v>
      </c>
      <c r="K81" s="67">
        <f t="shared" si="22"/>
        <v>10993</v>
      </c>
      <c r="L81" s="67">
        <f t="shared" si="22"/>
        <v>241453.52482</v>
      </c>
      <c r="M81" s="67">
        <f t="shared" si="22"/>
        <v>241453.52</v>
      </c>
      <c r="N81" s="67">
        <f t="shared" si="22"/>
        <v>25995.6928</v>
      </c>
      <c r="O81" s="67">
        <f t="shared" si="22"/>
        <v>8800.19</v>
      </c>
      <c r="P81" s="67">
        <f t="shared" si="22"/>
        <v>0</v>
      </c>
      <c r="Q81" s="67">
        <f t="shared" si="22"/>
        <v>0</v>
      </c>
      <c r="R81" s="67">
        <f t="shared" si="22"/>
        <v>0</v>
      </c>
      <c r="S81" s="67">
        <f t="shared" si="22"/>
        <v>0</v>
      </c>
      <c r="T81" s="67">
        <f t="shared" si="22"/>
        <v>1207.24838</v>
      </c>
      <c r="U81" s="67">
        <f t="shared" si="22"/>
        <v>0</v>
      </c>
      <c r="V81" s="67">
        <f t="shared" si="22"/>
        <v>0</v>
      </c>
      <c r="W81" s="67">
        <f t="shared" si="22"/>
        <v>0</v>
      </c>
      <c r="X81" s="67">
        <f t="shared" si="22"/>
        <v>0</v>
      </c>
      <c r="Y81" s="67">
        <f t="shared" si="22"/>
        <v>0</v>
      </c>
      <c r="Z81" s="67">
        <f t="shared" si="22"/>
        <v>0</v>
      </c>
      <c r="AA81" s="67">
        <f t="shared" si="22"/>
        <v>0</v>
      </c>
      <c r="AB81" s="67">
        <f t="shared" si="22"/>
        <v>0</v>
      </c>
      <c r="AC81" s="67">
        <f t="shared" si="22"/>
        <v>0</v>
      </c>
      <c r="AD81" s="67">
        <f t="shared" si="22"/>
        <v>200</v>
      </c>
      <c r="AE81" s="67">
        <f t="shared" si="22"/>
        <v>0</v>
      </c>
      <c r="AF81" s="34"/>
      <c r="AG81" s="35"/>
      <c r="AH81" s="60"/>
    </row>
    <row r="82" spans="1:34" s="12" customFormat="1" ht="56.25" customHeight="1">
      <c r="A82" s="47" t="s">
        <v>47</v>
      </c>
      <c r="B82" s="70"/>
      <c r="C82" s="70"/>
      <c r="D82" s="70"/>
      <c r="E82" s="70"/>
      <c r="F82" s="45"/>
      <c r="G82" s="45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03"/>
      <c r="AG82" s="35"/>
      <c r="AH82" s="43"/>
    </row>
    <row r="83" spans="1:34" s="12" customFormat="1" ht="18.75" customHeight="1">
      <c r="A83" s="46" t="s">
        <v>16</v>
      </c>
      <c r="B83" s="69">
        <f>B84+B85+B86+B87</f>
        <v>1150.38</v>
      </c>
      <c r="C83" s="69">
        <f>C84+C85+C86+C87</f>
        <v>377.9</v>
      </c>
      <c r="D83" s="69">
        <f>D84+D85+D86+D87</f>
        <v>377.9</v>
      </c>
      <c r="E83" s="69">
        <f>E84+E85+E86+E87</f>
        <v>885.0730000000001</v>
      </c>
      <c r="F83" s="48">
        <f>E83/B83*100</f>
        <v>76.93744675672387</v>
      </c>
      <c r="G83" s="48">
        <f>E83/C83*100</f>
        <v>234.20825615242134</v>
      </c>
      <c r="H83" s="27">
        <f>H84+H85+H86+H87</f>
        <v>0</v>
      </c>
      <c r="I83" s="27">
        <f aca="true" t="shared" si="23" ref="I83:AE83">I84+I85+I86+I87</f>
        <v>0</v>
      </c>
      <c r="J83" s="27">
        <f t="shared" si="23"/>
        <v>137.9</v>
      </c>
      <c r="K83" s="27">
        <f t="shared" si="23"/>
        <v>0</v>
      </c>
      <c r="L83" s="27">
        <f t="shared" si="23"/>
        <v>240</v>
      </c>
      <c r="M83" s="27">
        <f t="shared" si="23"/>
        <v>372.593</v>
      </c>
      <c r="N83" s="27">
        <f t="shared" si="23"/>
        <v>512.48</v>
      </c>
      <c r="O83" s="27">
        <f t="shared" si="23"/>
        <v>512.48</v>
      </c>
      <c r="P83" s="27">
        <f t="shared" si="23"/>
        <v>260</v>
      </c>
      <c r="Q83" s="27">
        <f t="shared" si="23"/>
        <v>0</v>
      </c>
      <c r="R83" s="27">
        <f t="shared" si="23"/>
        <v>0</v>
      </c>
      <c r="S83" s="27">
        <f t="shared" si="23"/>
        <v>0</v>
      </c>
      <c r="T83" s="27">
        <f t="shared" si="23"/>
        <v>0</v>
      </c>
      <c r="U83" s="27">
        <f t="shared" si="23"/>
        <v>0</v>
      </c>
      <c r="V83" s="27">
        <f t="shared" si="23"/>
        <v>0</v>
      </c>
      <c r="W83" s="27">
        <f t="shared" si="23"/>
        <v>0</v>
      </c>
      <c r="X83" s="27">
        <f t="shared" si="23"/>
        <v>0</v>
      </c>
      <c r="Y83" s="27">
        <f t="shared" si="23"/>
        <v>0</v>
      </c>
      <c r="Z83" s="27">
        <f t="shared" si="23"/>
        <v>0</v>
      </c>
      <c r="AA83" s="27">
        <f t="shared" si="23"/>
        <v>0</v>
      </c>
      <c r="AB83" s="27">
        <f t="shared" si="23"/>
        <v>0</v>
      </c>
      <c r="AC83" s="27">
        <f t="shared" si="23"/>
        <v>0</v>
      </c>
      <c r="AD83" s="27">
        <f t="shared" si="23"/>
        <v>0</v>
      </c>
      <c r="AE83" s="27">
        <f t="shared" si="23"/>
        <v>0</v>
      </c>
      <c r="AF83" s="103"/>
      <c r="AG83" s="35"/>
      <c r="AH83" s="43"/>
    </row>
    <row r="84" spans="1:34" s="12" customFormat="1" ht="18.75" customHeight="1">
      <c r="A84" s="2" t="s">
        <v>15</v>
      </c>
      <c r="B84" s="70">
        <f>H84+J84+L84+N84+P84+R84+T84+V84+X84+Z84+AB84+AD84</f>
        <v>0</v>
      </c>
      <c r="C84" s="70">
        <f>H84+J84+L84</f>
        <v>0</v>
      </c>
      <c r="D84" s="70">
        <f>C84</f>
        <v>0</v>
      </c>
      <c r="E84" s="70">
        <f>I84+K84+M84+O84+Q84+S84+U84+W84+Y84+AA84+AC84+AE84</f>
        <v>0</v>
      </c>
      <c r="F84" s="45" t="e">
        <f>E84/B84*100</f>
        <v>#DIV/0!</v>
      </c>
      <c r="G84" s="45" t="e">
        <f>E84/C84*100</f>
        <v>#DIV/0!</v>
      </c>
      <c r="H84" s="28">
        <f>H91+H97+H103</f>
        <v>0</v>
      </c>
      <c r="I84" s="28">
        <f aca="true" t="shared" si="24" ref="I84:AE84">I91+I97+I103</f>
        <v>0</v>
      </c>
      <c r="J84" s="28">
        <f t="shared" si="24"/>
        <v>0</v>
      </c>
      <c r="K84" s="28">
        <f t="shared" si="24"/>
        <v>0</v>
      </c>
      <c r="L84" s="28">
        <f t="shared" si="24"/>
        <v>0</v>
      </c>
      <c r="M84" s="28">
        <f t="shared" si="24"/>
        <v>0</v>
      </c>
      <c r="N84" s="28">
        <f t="shared" si="24"/>
        <v>0</v>
      </c>
      <c r="O84" s="28">
        <f t="shared" si="24"/>
        <v>0</v>
      </c>
      <c r="P84" s="28">
        <f t="shared" si="24"/>
        <v>0</v>
      </c>
      <c r="Q84" s="28">
        <f t="shared" si="24"/>
        <v>0</v>
      </c>
      <c r="R84" s="28">
        <f t="shared" si="24"/>
        <v>0</v>
      </c>
      <c r="S84" s="28">
        <f t="shared" si="24"/>
        <v>0</v>
      </c>
      <c r="T84" s="28">
        <f t="shared" si="24"/>
        <v>0</v>
      </c>
      <c r="U84" s="28">
        <f t="shared" si="24"/>
        <v>0</v>
      </c>
      <c r="V84" s="28">
        <f t="shared" si="24"/>
        <v>0</v>
      </c>
      <c r="W84" s="28">
        <f t="shared" si="24"/>
        <v>0</v>
      </c>
      <c r="X84" s="28">
        <f t="shared" si="24"/>
        <v>0</v>
      </c>
      <c r="Y84" s="28">
        <f t="shared" si="24"/>
        <v>0</v>
      </c>
      <c r="Z84" s="28">
        <f t="shared" si="24"/>
        <v>0</v>
      </c>
      <c r="AA84" s="28">
        <f t="shared" si="24"/>
        <v>0</v>
      </c>
      <c r="AB84" s="28">
        <f t="shared" si="24"/>
        <v>0</v>
      </c>
      <c r="AC84" s="28">
        <f t="shared" si="24"/>
        <v>0</v>
      </c>
      <c r="AD84" s="28">
        <f t="shared" si="24"/>
        <v>0</v>
      </c>
      <c r="AE84" s="28">
        <f t="shared" si="24"/>
        <v>0</v>
      </c>
      <c r="AF84" s="103"/>
      <c r="AG84" s="35"/>
      <c r="AH84" s="43"/>
    </row>
    <row r="85" spans="1:34" s="12" customFormat="1" ht="18.75" customHeight="1">
      <c r="A85" s="2" t="s">
        <v>13</v>
      </c>
      <c r="B85" s="70">
        <f>H85+J85+L85+N85+P85+R85+T85+V85+X85+Z85+AB85+AD85</f>
        <v>0</v>
      </c>
      <c r="C85" s="70">
        <f>H85+J85+L85</f>
        <v>0</v>
      </c>
      <c r="D85" s="70">
        <f>C85</f>
        <v>0</v>
      </c>
      <c r="E85" s="70">
        <f>I85+K85+M85+O85+Q85+S85+U85+W85+Y85+AA85+AC85+AE85</f>
        <v>0</v>
      </c>
      <c r="F85" s="45" t="e">
        <f>E85/B85*100</f>
        <v>#DIV/0!</v>
      </c>
      <c r="G85" s="45" t="e">
        <f>E85/C85*100</f>
        <v>#DIV/0!</v>
      </c>
      <c r="H85" s="28">
        <f>H92+H98+H104</f>
        <v>0</v>
      </c>
      <c r="I85" s="28">
        <f aca="true" t="shared" si="25" ref="I85:AE85">I92+I98+I104</f>
        <v>0</v>
      </c>
      <c r="J85" s="28">
        <f t="shared" si="25"/>
        <v>0</v>
      </c>
      <c r="K85" s="28">
        <f t="shared" si="25"/>
        <v>0</v>
      </c>
      <c r="L85" s="28">
        <f t="shared" si="25"/>
        <v>0</v>
      </c>
      <c r="M85" s="28">
        <f t="shared" si="25"/>
        <v>0</v>
      </c>
      <c r="N85" s="28">
        <f t="shared" si="25"/>
        <v>0</v>
      </c>
      <c r="O85" s="28">
        <f t="shared" si="25"/>
        <v>0</v>
      </c>
      <c r="P85" s="28">
        <f t="shared" si="25"/>
        <v>0</v>
      </c>
      <c r="Q85" s="28">
        <f t="shared" si="25"/>
        <v>0</v>
      </c>
      <c r="R85" s="28">
        <f t="shared" si="25"/>
        <v>0</v>
      </c>
      <c r="S85" s="28">
        <f t="shared" si="25"/>
        <v>0</v>
      </c>
      <c r="T85" s="28">
        <f t="shared" si="25"/>
        <v>0</v>
      </c>
      <c r="U85" s="28">
        <f t="shared" si="25"/>
        <v>0</v>
      </c>
      <c r="V85" s="28">
        <f t="shared" si="25"/>
        <v>0</v>
      </c>
      <c r="W85" s="28">
        <f t="shared" si="25"/>
        <v>0</v>
      </c>
      <c r="X85" s="28">
        <f t="shared" si="25"/>
        <v>0</v>
      </c>
      <c r="Y85" s="28">
        <f t="shared" si="25"/>
        <v>0</v>
      </c>
      <c r="Z85" s="28">
        <f t="shared" si="25"/>
        <v>0</v>
      </c>
      <c r="AA85" s="28">
        <f t="shared" si="25"/>
        <v>0</v>
      </c>
      <c r="AB85" s="28">
        <f t="shared" si="25"/>
        <v>0</v>
      </c>
      <c r="AC85" s="28">
        <f t="shared" si="25"/>
        <v>0</v>
      </c>
      <c r="AD85" s="28">
        <f t="shared" si="25"/>
        <v>0</v>
      </c>
      <c r="AE85" s="28">
        <f t="shared" si="25"/>
        <v>0</v>
      </c>
      <c r="AF85" s="103"/>
      <c r="AG85" s="35"/>
      <c r="AH85" s="43"/>
    </row>
    <row r="86" spans="1:34" s="12" customFormat="1" ht="18.75" customHeight="1">
      <c r="A86" s="2" t="s">
        <v>14</v>
      </c>
      <c r="B86" s="70">
        <f>H86+J86+L86+N86+P86+R86+T86+V86+X86+Z86+AB86+AD86</f>
        <v>1150.38</v>
      </c>
      <c r="C86" s="70">
        <f>H86+J86+L86</f>
        <v>377.9</v>
      </c>
      <c r="D86" s="70">
        <f>C86</f>
        <v>377.9</v>
      </c>
      <c r="E86" s="70">
        <f>I86+K86+M86+O86+Q86+S86+U86+W86+Y86+AA86+AC86+AE86</f>
        <v>885.0730000000001</v>
      </c>
      <c r="F86" s="45">
        <f>E86/B86*100</f>
        <v>76.93744675672387</v>
      </c>
      <c r="G86" s="45">
        <f>E86/C86*100</f>
        <v>234.20825615242134</v>
      </c>
      <c r="H86" s="28">
        <f>H93+H99+H105</f>
        <v>0</v>
      </c>
      <c r="I86" s="28">
        <f aca="true" t="shared" si="26" ref="I86:AE86">I93+I99+I105</f>
        <v>0</v>
      </c>
      <c r="J86" s="28">
        <f t="shared" si="26"/>
        <v>137.9</v>
      </c>
      <c r="K86" s="28">
        <f t="shared" si="26"/>
        <v>0</v>
      </c>
      <c r="L86" s="28">
        <f t="shared" si="26"/>
        <v>240</v>
      </c>
      <c r="M86" s="28">
        <f t="shared" si="26"/>
        <v>372.593</v>
      </c>
      <c r="N86" s="28">
        <f t="shared" si="26"/>
        <v>512.48</v>
      </c>
      <c r="O86" s="28">
        <f t="shared" si="26"/>
        <v>512.48</v>
      </c>
      <c r="P86" s="28">
        <f t="shared" si="26"/>
        <v>260</v>
      </c>
      <c r="Q86" s="28">
        <f t="shared" si="26"/>
        <v>0</v>
      </c>
      <c r="R86" s="28">
        <f t="shared" si="26"/>
        <v>0</v>
      </c>
      <c r="S86" s="28">
        <f t="shared" si="26"/>
        <v>0</v>
      </c>
      <c r="T86" s="28">
        <f t="shared" si="26"/>
        <v>0</v>
      </c>
      <c r="U86" s="28">
        <f t="shared" si="26"/>
        <v>0</v>
      </c>
      <c r="V86" s="28">
        <f t="shared" si="26"/>
        <v>0</v>
      </c>
      <c r="W86" s="28">
        <f t="shared" si="26"/>
        <v>0</v>
      </c>
      <c r="X86" s="28">
        <f t="shared" si="26"/>
        <v>0</v>
      </c>
      <c r="Y86" s="28">
        <f t="shared" si="26"/>
        <v>0</v>
      </c>
      <c r="Z86" s="28">
        <f t="shared" si="26"/>
        <v>0</v>
      </c>
      <c r="AA86" s="28">
        <f t="shared" si="26"/>
        <v>0</v>
      </c>
      <c r="AB86" s="28">
        <f t="shared" si="26"/>
        <v>0</v>
      </c>
      <c r="AC86" s="28">
        <f t="shared" si="26"/>
        <v>0</v>
      </c>
      <c r="AD86" s="28">
        <f t="shared" si="26"/>
        <v>0</v>
      </c>
      <c r="AE86" s="28">
        <f t="shared" si="26"/>
        <v>0</v>
      </c>
      <c r="AF86" s="103"/>
      <c r="AG86" s="35"/>
      <c r="AH86" s="43"/>
    </row>
    <row r="87" spans="1:34" s="12" customFormat="1" ht="18.75" customHeight="1">
      <c r="A87" s="47" t="s">
        <v>43</v>
      </c>
      <c r="B87" s="70">
        <f>H87+J87+L87+N87+P87+R87+T87+V87+X87+Z87+AB87+AD87</f>
        <v>0</v>
      </c>
      <c r="C87" s="70">
        <f>H87+J87+L87</f>
        <v>0</v>
      </c>
      <c r="D87" s="70">
        <f>C87</f>
        <v>0</v>
      </c>
      <c r="E87" s="70">
        <f>I87+K87+M87+O87+Q87+S87+U87+W87+Y87+AA87+AC87+AE87</f>
        <v>0</v>
      </c>
      <c r="F87" s="45" t="e">
        <f>E87/B87*100</f>
        <v>#DIV/0!</v>
      </c>
      <c r="G87" s="45" t="e">
        <f>E87/C87*100</f>
        <v>#DIV/0!</v>
      </c>
      <c r="H87" s="28">
        <f>H94+H100+H106</f>
        <v>0</v>
      </c>
      <c r="I87" s="28">
        <f aca="true" t="shared" si="27" ref="I87:AE87">I94+I100+I106</f>
        <v>0</v>
      </c>
      <c r="J87" s="28">
        <f t="shared" si="27"/>
        <v>0</v>
      </c>
      <c r="K87" s="28">
        <f t="shared" si="27"/>
        <v>0</v>
      </c>
      <c r="L87" s="28">
        <f t="shared" si="27"/>
        <v>0</v>
      </c>
      <c r="M87" s="28">
        <f t="shared" si="27"/>
        <v>0</v>
      </c>
      <c r="N87" s="28">
        <f t="shared" si="27"/>
        <v>0</v>
      </c>
      <c r="O87" s="28">
        <f t="shared" si="27"/>
        <v>0</v>
      </c>
      <c r="P87" s="28">
        <f t="shared" si="27"/>
        <v>0</v>
      </c>
      <c r="Q87" s="28">
        <f t="shared" si="27"/>
        <v>0</v>
      </c>
      <c r="R87" s="28">
        <f t="shared" si="27"/>
        <v>0</v>
      </c>
      <c r="S87" s="28">
        <f t="shared" si="27"/>
        <v>0</v>
      </c>
      <c r="T87" s="28">
        <f t="shared" si="27"/>
        <v>0</v>
      </c>
      <c r="U87" s="28">
        <f t="shared" si="27"/>
        <v>0</v>
      </c>
      <c r="V87" s="28">
        <f t="shared" si="27"/>
        <v>0</v>
      </c>
      <c r="W87" s="28">
        <f t="shared" si="27"/>
        <v>0</v>
      </c>
      <c r="X87" s="28">
        <f t="shared" si="27"/>
        <v>0</v>
      </c>
      <c r="Y87" s="28">
        <f t="shared" si="27"/>
        <v>0</v>
      </c>
      <c r="Z87" s="28">
        <f t="shared" si="27"/>
        <v>0</v>
      </c>
      <c r="AA87" s="28">
        <f t="shared" si="27"/>
        <v>0</v>
      </c>
      <c r="AB87" s="28">
        <f t="shared" si="27"/>
        <v>0</v>
      </c>
      <c r="AC87" s="28">
        <f t="shared" si="27"/>
        <v>0</v>
      </c>
      <c r="AD87" s="28">
        <f t="shared" si="27"/>
        <v>0</v>
      </c>
      <c r="AE87" s="28">
        <f t="shared" si="27"/>
        <v>0</v>
      </c>
      <c r="AF87" s="103"/>
      <c r="AG87" s="35"/>
      <c r="AH87" s="43"/>
    </row>
    <row r="88" spans="1:34" s="12" customFormat="1" ht="18.75" customHeight="1">
      <c r="A88" s="92" t="s">
        <v>48</v>
      </c>
      <c r="B88" s="70"/>
      <c r="C88" s="70"/>
      <c r="D88" s="70"/>
      <c r="E88" s="70"/>
      <c r="F88" s="45"/>
      <c r="G88" s="45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90"/>
      <c r="AG88" s="35"/>
      <c r="AH88" s="43"/>
    </row>
    <row r="89" spans="1:34" s="12" customFormat="1" ht="18.75" customHeight="1">
      <c r="A89" s="47" t="s">
        <v>31</v>
      </c>
      <c r="B89" s="70"/>
      <c r="C89" s="70"/>
      <c r="D89" s="70"/>
      <c r="E89" s="70"/>
      <c r="F89" s="45"/>
      <c r="G89" s="4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09" t="s">
        <v>92</v>
      </c>
      <c r="AG89" s="35"/>
      <c r="AH89" s="43"/>
    </row>
    <row r="90" spans="1:34" s="12" customFormat="1" ht="18.75" customHeight="1">
      <c r="A90" s="46" t="s">
        <v>16</v>
      </c>
      <c r="B90" s="69">
        <f>B91+B92+B93+B94</f>
        <v>776.5</v>
      </c>
      <c r="C90" s="69">
        <f>C91+C92+C93+C94</f>
        <v>776.5</v>
      </c>
      <c r="D90" s="69">
        <f>D91+D92+D93+D94</f>
        <v>776.5</v>
      </c>
      <c r="E90" s="69">
        <f>E91+E92+E93+E94</f>
        <v>771.193</v>
      </c>
      <c r="F90" s="48">
        <f>E90/B90*100</f>
        <v>99.31654861558275</v>
      </c>
      <c r="G90" s="48">
        <f>E90/C90*100</f>
        <v>99.31654861558275</v>
      </c>
      <c r="H90" s="27">
        <f>H91+H92+H93+H94</f>
        <v>0</v>
      </c>
      <c r="I90" s="27">
        <f aca="true" t="shared" si="28" ref="I90:AE90">I91+I92+I93+I94</f>
        <v>0</v>
      </c>
      <c r="J90" s="27">
        <f t="shared" si="28"/>
        <v>137.9</v>
      </c>
      <c r="K90" s="27">
        <f t="shared" si="28"/>
        <v>0</v>
      </c>
      <c r="L90" s="27">
        <f t="shared" si="28"/>
        <v>240</v>
      </c>
      <c r="M90" s="27">
        <f t="shared" si="28"/>
        <v>372.593</v>
      </c>
      <c r="N90" s="27">
        <f t="shared" si="28"/>
        <v>398.6</v>
      </c>
      <c r="O90" s="27">
        <f t="shared" si="28"/>
        <v>398.6</v>
      </c>
      <c r="P90" s="27">
        <f t="shared" si="28"/>
        <v>0</v>
      </c>
      <c r="Q90" s="27">
        <f t="shared" si="28"/>
        <v>0</v>
      </c>
      <c r="R90" s="27">
        <f t="shared" si="28"/>
        <v>0</v>
      </c>
      <c r="S90" s="27">
        <f t="shared" si="28"/>
        <v>0</v>
      </c>
      <c r="T90" s="27">
        <f t="shared" si="28"/>
        <v>0</v>
      </c>
      <c r="U90" s="27">
        <f t="shared" si="28"/>
        <v>0</v>
      </c>
      <c r="V90" s="27">
        <f t="shared" si="28"/>
        <v>0</v>
      </c>
      <c r="W90" s="27">
        <f t="shared" si="28"/>
        <v>0</v>
      </c>
      <c r="X90" s="27">
        <f t="shared" si="28"/>
        <v>0</v>
      </c>
      <c r="Y90" s="27">
        <f t="shared" si="28"/>
        <v>0</v>
      </c>
      <c r="Z90" s="27">
        <f t="shared" si="28"/>
        <v>0</v>
      </c>
      <c r="AA90" s="27">
        <f t="shared" si="28"/>
        <v>0</v>
      </c>
      <c r="AB90" s="27">
        <f t="shared" si="28"/>
        <v>0</v>
      </c>
      <c r="AC90" s="27">
        <f t="shared" si="28"/>
        <v>0</v>
      </c>
      <c r="AD90" s="27">
        <f t="shared" si="28"/>
        <v>0</v>
      </c>
      <c r="AE90" s="27">
        <f t="shared" si="28"/>
        <v>0</v>
      </c>
      <c r="AF90" s="110"/>
      <c r="AG90" s="35"/>
      <c r="AH90" s="43"/>
    </row>
    <row r="91" spans="1:34" s="12" customFormat="1" ht="18.75" customHeight="1">
      <c r="A91" s="2" t="s">
        <v>15</v>
      </c>
      <c r="B91" s="70">
        <f>H91+J91+L91+N91+P91+R91+T91+V91+X91+Z91+AB91+AD91</f>
        <v>0</v>
      </c>
      <c r="C91" s="70">
        <f>H91+J91+L91+N91</f>
        <v>0</v>
      </c>
      <c r="D91" s="70">
        <f>C91</f>
        <v>0</v>
      </c>
      <c r="E91" s="70">
        <f>I91+K91+M91+O91+Q91+S91+U91+W91+Y91+AA91+AC91+AE91</f>
        <v>0</v>
      </c>
      <c r="F91" s="45" t="e">
        <f>E91/B91*100</f>
        <v>#DIV/0!</v>
      </c>
      <c r="G91" s="45" t="e">
        <f>E91/C91*100</f>
        <v>#DIV/0!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110"/>
      <c r="AG91" s="35"/>
      <c r="AH91" s="43"/>
    </row>
    <row r="92" spans="1:34" s="12" customFormat="1" ht="18.75" customHeight="1">
      <c r="A92" s="2" t="s">
        <v>13</v>
      </c>
      <c r="B92" s="70">
        <f>H92+J92+L92+N92+P92+R92+T92+V92+X92+Z92+AB92+AD92</f>
        <v>0</v>
      </c>
      <c r="C92" s="70">
        <f>H92+J92+L92+N92</f>
        <v>0</v>
      </c>
      <c r="D92" s="70">
        <f>C92</f>
        <v>0</v>
      </c>
      <c r="E92" s="70">
        <f>I92+K92+M92+O92+Q92+S92+U92+W92+Y92+AA92+AC92+AE92</f>
        <v>0</v>
      </c>
      <c r="F92" s="45" t="e">
        <f>E92/B92*100</f>
        <v>#DIV/0!</v>
      </c>
      <c r="G92" s="45" t="e">
        <f>E92/C92*100</f>
        <v>#DIV/0!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110"/>
      <c r="AG92" s="35"/>
      <c r="AH92" s="43"/>
    </row>
    <row r="93" spans="1:34" s="12" customFormat="1" ht="18.75" customHeight="1">
      <c r="A93" s="2" t="s">
        <v>14</v>
      </c>
      <c r="B93" s="70">
        <f>H93+J93+L93+N93+P93+R93+T93+V93+X93+Z93+AB93+AD93</f>
        <v>776.5</v>
      </c>
      <c r="C93" s="70">
        <f>H93+J93+L93+N93</f>
        <v>776.5</v>
      </c>
      <c r="D93" s="70">
        <f>C93</f>
        <v>776.5</v>
      </c>
      <c r="E93" s="70">
        <f>I93+K93+M93+O93+Q93+S93+U93+W93+Y93+AA93+AC93+AE93</f>
        <v>771.193</v>
      </c>
      <c r="F93" s="45">
        <f>E93/B93*100</f>
        <v>99.31654861558275</v>
      </c>
      <c r="G93" s="45">
        <f>E93/C93*100</f>
        <v>99.31654861558275</v>
      </c>
      <c r="H93" s="28">
        <v>0</v>
      </c>
      <c r="I93" s="28">
        <v>0</v>
      </c>
      <c r="J93" s="28">
        <v>137.9</v>
      </c>
      <c r="K93" s="28">
        <v>0</v>
      </c>
      <c r="L93" s="28">
        <v>240</v>
      </c>
      <c r="M93" s="28">
        <v>372.593</v>
      </c>
      <c r="N93" s="28">
        <v>398.6</v>
      </c>
      <c r="O93" s="28">
        <v>398.6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110"/>
      <c r="AG93" s="35"/>
      <c r="AH93" s="43"/>
    </row>
    <row r="94" spans="1:34" s="12" customFormat="1" ht="18.75" customHeight="1">
      <c r="A94" s="47" t="s">
        <v>43</v>
      </c>
      <c r="B94" s="70">
        <f>H94+J94+L94+N94+P94+R94+T94+V94+X94+Z94+AB94+AD94</f>
        <v>0</v>
      </c>
      <c r="C94" s="70">
        <f>H94+J94+L94+N94</f>
        <v>0</v>
      </c>
      <c r="D94" s="70">
        <f>C94</f>
        <v>0</v>
      </c>
      <c r="E94" s="70">
        <f>I94+K94+M94+O94+Q94+S94+U94+W94+Y94+AA94+AC94+AE94</f>
        <v>0</v>
      </c>
      <c r="F94" s="45" t="e">
        <f>E94/B94*100</f>
        <v>#DIV/0!</v>
      </c>
      <c r="G94" s="45" t="e">
        <f>E94/C94*100</f>
        <v>#DIV/0!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110"/>
      <c r="AG94" s="35"/>
      <c r="AH94" s="43"/>
    </row>
    <row r="95" spans="1:34" s="12" customFormat="1" ht="18.75" customHeight="1">
      <c r="A95" s="47" t="s">
        <v>29</v>
      </c>
      <c r="B95" s="70"/>
      <c r="C95" s="70"/>
      <c r="D95" s="70"/>
      <c r="E95" s="70"/>
      <c r="F95" s="45"/>
      <c r="G95" s="4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109"/>
      <c r="AG95" s="35"/>
      <c r="AH95" s="43"/>
    </row>
    <row r="96" spans="1:34" s="12" customFormat="1" ht="18.75" customHeight="1">
      <c r="A96" s="46" t="s">
        <v>16</v>
      </c>
      <c r="B96" s="69">
        <f>B97+B98+B99+B100</f>
        <v>0</v>
      </c>
      <c r="C96" s="69">
        <f>C97+C98+C99+C100</f>
        <v>0</v>
      </c>
      <c r="D96" s="69">
        <f>D97+D98+D99+D100</f>
        <v>0</v>
      </c>
      <c r="E96" s="69">
        <f>E97+E98+E99+E100</f>
        <v>0</v>
      </c>
      <c r="F96" s="48" t="e">
        <f>E96/B96*100</f>
        <v>#DIV/0!</v>
      </c>
      <c r="G96" s="48" t="e">
        <f>E96/C96*100</f>
        <v>#DIV/0!</v>
      </c>
      <c r="H96" s="27">
        <f aca="true" t="shared" si="29" ref="H96:AE96">H97+H98+H99+H100</f>
        <v>0</v>
      </c>
      <c r="I96" s="27">
        <f t="shared" si="29"/>
        <v>0</v>
      </c>
      <c r="J96" s="27">
        <f t="shared" si="29"/>
        <v>0</v>
      </c>
      <c r="K96" s="27">
        <f t="shared" si="29"/>
        <v>0</v>
      </c>
      <c r="L96" s="27">
        <f t="shared" si="29"/>
        <v>0</v>
      </c>
      <c r="M96" s="27">
        <f t="shared" si="29"/>
        <v>0</v>
      </c>
      <c r="N96" s="27">
        <f t="shared" si="29"/>
        <v>0</v>
      </c>
      <c r="O96" s="27">
        <f t="shared" si="29"/>
        <v>0</v>
      </c>
      <c r="P96" s="27">
        <f t="shared" si="29"/>
        <v>0</v>
      </c>
      <c r="Q96" s="27">
        <f t="shared" si="29"/>
        <v>0</v>
      </c>
      <c r="R96" s="27">
        <f t="shared" si="29"/>
        <v>0</v>
      </c>
      <c r="S96" s="27">
        <f t="shared" si="29"/>
        <v>0</v>
      </c>
      <c r="T96" s="27">
        <f t="shared" si="29"/>
        <v>0</v>
      </c>
      <c r="U96" s="27">
        <f t="shared" si="29"/>
        <v>0</v>
      </c>
      <c r="V96" s="27">
        <f t="shared" si="29"/>
        <v>0</v>
      </c>
      <c r="W96" s="27">
        <f t="shared" si="29"/>
        <v>0</v>
      </c>
      <c r="X96" s="27">
        <f t="shared" si="29"/>
        <v>0</v>
      </c>
      <c r="Y96" s="27">
        <f t="shared" si="29"/>
        <v>0</v>
      </c>
      <c r="Z96" s="27">
        <f t="shared" si="29"/>
        <v>0</v>
      </c>
      <c r="AA96" s="27">
        <f t="shared" si="29"/>
        <v>0</v>
      </c>
      <c r="AB96" s="27">
        <f t="shared" si="29"/>
        <v>0</v>
      </c>
      <c r="AC96" s="27">
        <f t="shared" si="29"/>
        <v>0</v>
      </c>
      <c r="AD96" s="27">
        <f t="shared" si="29"/>
        <v>0</v>
      </c>
      <c r="AE96" s="27">
        <f t="shared" si="29"/>
        <v>0</v>
      </c>
      <c r="AF96" s="110"/>
      <c r="AG96" s="35"/>
      <c r="AH96" s="43"/>
    </row>
    <row r="97" spans="1:34" s="12" customFormat="1" ht="18.75" customHeight="1">
      <c r="A97" s="2" t="s">
        <v>15</v>
      </c>
      <c r="B97" s="70">
        <f>H97+J97+L97+N97+P97+R97+T97+V97+X97+Z97+AB97+AD97</f>
        <v>0</v>
      </c>
      <c r="C97" s="70">
        <f>H97+J97+L97+N97</f>
        <v>0</v>
      </c>
      <c r="D97" s="70">
        <f>C97</f>
        <v>0</v>
      </c>
      <c r="E97" s="70">
        <f>I97+K97+M97+O97+Q97+S97+U97+W97+Y97+AA97+AC97+AE97</f>
        <v>0</v>
      </c>
      <c r="F97" s="45" t="e">
        <f>E97/B97*100</f>
        <v>#DIV/0!</v>
      </c>
      <c r="G97" s="45" t="e">
        <f>E97/C97*100</f>
        <v>#DIV/0!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110"/>
      <c r="AG97" s="35"/>
      <c r="AH97" s="43"/>
    </row>
    <row r="98" spans="1:34" s="12" customFormat="1" ht="18.75" customHeight="1">
      <c r="A98" s="2" t="s">
        <v>13</v>
      </c>
      <c r="B98" s="70">
        <f>H98+J98+L98+N98+P98+R98+T98+V98+X98+Z98+AB98+AD98</f>
        <v>0</v>
      </c>
      <c r="C98" s="70">
        <f>H98+J98+L98+N98</f>
        <v>0</v>
      </c>
      <c r="D98" s="70">
        <f>C98</f>
        <v>0</v>
      </c>
      <c r="E98" s="70">
        <f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110"/>
      <c r="AG98" s="35"/>
      <c r="AH98" s="43"/>
    </row>
    <row r="99" spans="1:34" s="12" customFormat="1" ht="18.75" customHeight="1">
      <c r="A99" s="2" t="s">
        <v>14</v>
      </c>
      <c r="B99" s="70">
        <f>H99+J99+L99+N99+P99+R99+T99+V99+X99+Z99+AB99+AD99</f>
        <v>0</v>
      </c>
      <c r="C99" s="70">
        <f>H99+J99+L99+N99</f>
        <v>0</v>
      </c>
      <c r="D99" s="70">
        <f>C99</f>
        <v>0</v>
      </c>
      <c r="E99" s="70">
        <f>I99+K99+M99+O99+Q99+S99+U99+W99+Y99+AA99+AC99+AE99</f>
        <v>0</v>
      </c>
      <c r="F99" s="45" t="e">
        <f>E99/B99*100</f>
        <v>#DIV/0!</v>
      </c>
      <c r="G99" s="45" t="e">
        <f>E99/C99*100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10"/>
      <c r="AG99" s="35"/>
      <c r="AH99" s="43"/>
    </row>
    <row r="100" spans="1:34" s="12" customFormat="1" ht="18.75" customHeight="1">
      <c r="A100" s="47" t="s">
        <v>43</v>
      </c>
      <c r="B100" s="70">
        <f>H100+J100+L100+N100+P100+R100+T100+V100+X100+Z100+AB100+AD100</f>
        <v>0</v>
      </c>
      <c r="C100" s="70">
        <f>H100+J100+L100+N100</f>
        <v>0</v>
      </c>
      <c r="D100" s="70">
        <f>C100</f>
        <v>0</v>
      </c>
      <c r="E100" s="70">
        <f>I100+K100+M100+O100+Q100+S100+U100+W100+Y100+AA100+AC100+AE100</f>
        <v>0</v>
      </c>
      <c r="F100" s="45" t="e">
        <f>E100/B100*100</f>
        <v>#DIV/0!</v>
      </c>
      <c r="G100" s="45" t="e">
        <f>E100/C100*100</f>
        <v>#DIV/0!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110"/>
      <c r="AG100" s="35"/>
      <c r="AH100" s="43"/>
    </row>
    <row r="101" spans="1:34" s="12" customFormat="1" ht="18.75" customHeight="1">
      <c r="A101" s="47" t="s">
        <v>30</v>
      </c>
      <c r="B101" s="70"/>
      <c r="C101" s="70"/>
      <c r="D101" s="70"/>
      <c r="E101" s="70"/>
      <c r="F101" s="45"/>
      <c r="G101" s="45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109" t="s">
        <v>93</v>
      </c>
      <c r="AG101" s="35"/>
      <c r="AH101" s="43"/>
    </row>
    <row r="102" spans="1:34" s="12" customFormat="1" ht="18.75" customHeight="1">
      <c r="A102" s="75" t="s">
        <v>16</v>
      </c>
      <c r="B102" s="69">
        <f>B103+B104+B105+B106</f>
        <v>373.88</v>
      </c>
      <c r="C102" s="69">
        <f>C103+C104+C105+C106</f>
        <v>113.88</v>
      </c>
      <c r="D102" s="69">
        <f>D103+D104+D105+D106</f>
        <v>113.88</v>
      </c>
      <c r="E102" s="69">
        <f>E103+E104+E105+E106</f>
        <v>113.88</v>
      </c>
      <c r="F102" s="48">
        <f>E102/B102*100</f>
        <v>30.45897079276773</v>
      </c>
      <c r="G102" s="48">
        <f>E102/C102*100</f>
        <v>100</v>
      </c>
      <c r="H102" s="27">
        <f aca="true" t="shared" si="30" ref="H102:AE102">H103+H104+H105+H106</f>
        <v>0</v>
      </c>
      <c r="I102" s="27">
        <f t="shared" si="30"/>
        <v>0</v>
      </c>
      <c r="J102" s="27">
        <f t="shared" si="30"/>
        <v>0</v>
      </c>
      <c r="K102" s="27">
        <f t="shared" si="30"/>
        <v>0</v>
      </c>
      <c r="L102" s="27">
        <f t="shared" si="30"/>
        <v>0</v>
      </c>
      <c r="M102" s="27">
        <f t="shared" si="30"/>
        <v>0</v>
      </c>
      <c r="N102" s="27">
        <f t="shared" si="30"/>
        <v>113.88</v>
      </c>
      <c r="O102" s="27">
        <f t="shared" si="30"/>
        <v>113.88</v>
      </c>
      <c r="P102" s="27">
        <f t="shared" si="30"/>
        <v>260</v>
      </c>
      <c r="Q102" s="27">
        <f t="shared" si="30"/>
        <v>0</v>
      </c>
      <c r="R102" s="27">
        <f t="shared" si="30"/>
        <v>0</v>
      </c>
      <c r="S102" s="27">
        <f t="shared" si="30"/>
        <v>0</v>
      </c>
      <c r="T102" s="27">
        <f t="shared" si="30"/>
        <v>0</v>
      </c>
      <c r="U102" s="27">
        <f t="shared" si="30"/>
        <v>0</v>
      </c>
      <c r="V102" s="27">
        <f t="shared" si="30"/>
        <v>0</v>
      </c>
      <c r="W102" s="27">
        <f t="shared" si="30"/>
        <v>0</v>
      </c>
      <c r="X102" s="27">
        <f t="shared" si="30"/>
        <v>0</v>
      </c>
      <c r="Y102" s="27">
        <f t="shared" si="30"/>
        <v>0</v>
      </c>
      <c r="Z102" s="27">
        <f t="shared" si="30"/>
        <v>0</v>
      </c>
      <c r="AA102" s="27">
        <f t="shared" si="30"/>
        <v>0</v>
      </c>
      <c r="AB102" s="27">
        <f t="shared" si="30"/>
        <v>0</v>
      </c>
      <c r="AC102" s="27">
        <f t="shared" si="30"/>
        <v>0</v>
      </c>
      <c r="AD102" s="27">
        <f t="shared" si="30"/>
        <v>0</v>
      </c>
      <c r="AE102" s="27">
        <f t="shared" si="30"/>
        <v>0</v>
      </c>
      <c r="AF102" s="110"/>
      <c r="AG102" s="35"/>
      <c r="AH102" s="43"/>
    </row>
    <row r="103" spans="1:34" s="12" customFormat="1" ht="18.75" customHeight="1">
      <c r="A103" s="47" t="s">
        <v>15</v>
      </c>
      <c r="B103" s="70">
        <f>H103+J103+L103+N103+P103+R103+T103+V103+X103+Z103+AB103+AD103</f>
        <v>0</v>
      </c>
      <c r="C103" s="70">
        <f>H103+J103+L103+N103</f>
        <v>0</v>
      </c>
      <c r="D103" s="70">
        <f>C103</f>
        <v>0</v>
      </c>
      <c r="E103" s="70">
        <f>I103+K103+M103+O103+Q103+S103+U103+W103+Y103+AA103+AC103+AE103</f>
        <v>0</v>
      </c>
      <c r="F103" s="45" t="e">
        <f>E103/B103*100</f>
        <v>#DIV/0!</v>
      </c>
      <c r="G103" s="45" t="e">
        <f>E103/C103*100</f>
        <v>#DIV/0!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110"/>
      <c r="AG103" s="35"/>
      <c r="AH103" s="43"/>
    </row>
    <row r="104" spans="1:34" s="12" customFormat="1" ht="18.75" customHeight="1">
      <c r="A104" s="47" t="s">
        <v>13</v>
      </c>
      <c r="B104" s="70">
        <f>H104+J104+L104+N104+P104+R104+T104+V104+X104+Z104+AB104+AD104</f>
        <v>0</v>
      </c>
      <c r="C104" s="70">
        <f>H104+J104+L104+N104</f>
        <v>0</v>
      </c>
      <c r="D104" s="70">
        <f>C104</f>
        <v>0</v>
      </c>
      <c r="E104" s="70">
        <f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10"/>
      <c r="AG104" s="35"/>
      <c r="AH104" s="43"/>
    </row>
    <row r="105" spans="1:34" s="12" customFormat="1" ht="18.75" customHeight="1">
      <c r="A105" s="47" t="s">
        <v>14</v>
      </c>
      <c r="B105" s="70">
        <f>H105+J105+L105+N105+P105+R105+T105+V105+X105+Z105+AB105+AD105</f>
        <v>373.88</v>
      </c>
      <c r="C105" s="70">
        <f>H105+J105+L105+N105</f>
        <v>113.88</v>
      </c>
      <c r="D105" s="70">
        <f>C105</f>
        <v>113.88</v>
      </c>
      <c r="E105" s="70">
        <f>I105+K105+M105+O105+Q105+S105+U105+W105+Y105+AA105+AC105+AE105</f>
        <v>113.88</v>
      </c>
      <c r="F105" s="45">
        <f>E105/B105*100</f>
        <v>30.45897079276773</v>
      </c>
      <c r="G105" s="45">
        <f>E105/C105*100</f>
        <v>100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113.88</v>
      </c>
      <c r="O105" s="28">
        <v>113.88</v>
      </c>
      <c r="P105" s="28">
        <v>260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10"/>
      <c r="AG105" s="35"/>
      <c r="AH105" s="43"/>
    </row>
    <row r="106" spans="1:34" s="12" customFormat="1" ht="18.75" customHeight="1">
      <c r="A106" s="47" t="s">
        <v>43</v>
      </c>
      <c r="B106" s="70">
        <f>H106+J106+L106+N106+P106+R106+T106+V106+X106+Z106+AB106+AD106</f>
        <v>0</v>
      </c>
      <c r="C106" s="70">
        <f>H106+J106+L106+N106</f>
        <v>0</v>
      </c>
      <c r="D106" s="70">
        <f>C106</f>
        <v>0</v>
      </c>
      <c r="E106" s="70">
        <f>I106+K106+M106+O106+Q106+S106+U106+W106+Y106+AA106+AC106+AE106</f>
        <v>0</v>
      </c>
      <c r="F106" s="45" t="e">
        <f>E106/B106*100</f>
        <v>#DIV/0!</v>
      </c>
      <c r="G106" s="45" t="e">
        <f>E106/C106*100</f>
        <v>#DIV/0!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111"/>
      <c r="AG106" s="35"/>
      <c r="AH106" s="43"/>
    </row>
    <row r="107" spans="1:34" s="12" customFormat="1" ht="57" customHeight="1">
      <c r="A107" s="47" t="s">
        <v>49</v>
      </c>
      <c r="B107" s="70"/>
      <c r="C107" s="70"/>
      <c r="D107" s="70"/>
      <c r="E107" s="70"/>
      <c r="F107" s="45"/>
      <c r="G107" s="4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101"/>
      <c r="AG107" s="35"/>
      <c r="AH107" s="43"/>
    </row>
    <row r="108" spans="1:34" s="12" customFormat="1" ht="18" customHeight="1">
      <c r="A108" s="75" t="s">
        <v>16</v>
      </c>
      <c r="B108" s="69">
        <f>B109+B110+B111+B112</f>
        <v>289011.95708</v>
      </c>
      <c r="C108" s="69">
        <f>C109+C110+C111+C112</f>
        <v>287604.7087</v>
      </c>
      <c r="D108" s="69">
        <f>D109+D110+D111+D112</f>
        <v>289011.95708</v>
      </c>
      <c r="E108" s="69">
        <f>E109+E110+E111+E112</f>
        <v>270409.19999999995</v>
      </c>
      <c r="F108" s="48">
        <f>E108/B108*100</f>
        <v>93.56332614472048</v>
      </c>
      <c r="G108" s="48">
        <f>E108/C108*100</f>
        <v>94.02113102468824</v>
      </c>
      <c r="H108" s="27">
        <f>H109+H110+H111+H112</f>
        <v>9162.49</v>
      </c>
      <c r="I108" s="27">
        <f aca="true" t="shared" si="31" ref="I108:AE108">I109+I110+I111+I112</f>
        <v>9162.49</v>
      </c>
      <c r="J108" s="27">
        <f t="shared" si="31"/>
        <v>10993.00108</v>
      </c>
      <c r="K108" s="27">
        <f t="shared" si="31"/>
        <v>10993</v>
      </c>
      <c r="L108" s="27">
        <f t="shared" si="31"/>
        <v>241453.52482</v>
      </c>
      <c r="M108" s="27">
        <f t="shared" si="31"/>
        <v>241453.52</v>
      </c>
      <c r="N108" s="27">
        <f t="shared" si="31"/>
        <v>25995.6928</v>
      </c>
      <c r="O108" s="27">
        <f t="shared" si="31"/>
        <v>8800.19</v>
      </c>
      <c r="P108" s="27">
        <f t="shared" si="31"/>
        <v>0</v>
      </c>
      <c r="Q108" s="27">
        <f t="shared" si="31"/>
        <v>0</v>
      </c>
      <c r="R108" s="27">
        <f t="shared" si="31"/>
        <v>0</v>
      </c>
      <c r="S108" s="27">
        <f t="shared" si="31"/>
        <v>0</v>
      </c>
      <c r="T108" s="27">
        <f t="shared" si="31"/>
        <v>1207.24838</v>
      </c>
      <c r="U108" s="27">
        <f t="shared" si="31"/>
        <v>0</v>
      </c>
      <c r="V108" s="27">
        <f t="shared" si="31"/>
        <v>0</v>
      </c>
      <c r="W108" s="27">
        <f t="shared" si="31"/>
        <v>0</v>
      </c>
      <c r="X108" s="27">
        <f t="shared" si="31"/>
        <v>0</v>
      </c>
      <c r="Y108" s="27">
        <f t="shared" si="31"/>
        <v>0</v>
      </c>
      <c r="Z108" s="27">
        <f t="shared" si="31"/>
        <v>0</v>
      </c>
      <c r="AA108" s="27">
        <f t="shared" si="31"/>
        <v>0</v>
      </c>
      <c r="AB108" s="27">
        <f t="shared" si="31"/>
        <v>0</v>
      </c>
      <c r="AC108" s="27">
        <f t="shared" si="31"/>
        <v>0</v>
      </c>
      <c r="AD108" s="27">
        <f t="shared" si="31"/>
        <v>200</v>
      </c>
      <c r="AE108" s="27">
        <f t="shared" si="31"/>
        <v>0</v>
      </c>
      <c r="AF108" s="101"/>
      <c r="AG108" s="35"/>
      <c r="AH108" s="43"/>
    </row>
    <row r="109" spans="1:34" s="12" customFormat="1" ht="18" customHeight="1">
      <c r="A109" s="47" t="s">
        <v>15</v>
      </c>
      <c r="B109" s="70">
        <f aca="true" t="shared" si="32" ref="B109:C111">B116+B122</f>
        <v>0</v>
      </c>
      <c r="C109" s="70">
        <f t="shared" si="32"/>
        <v>0</v>
      </c>
      <c r="D109" s="70">
        <f>D116+D122</f>
        <v>0</v>
      </c>
      <c r="E109" s="70">
        <f>E116+E122</f>
        <v>0</v>
      </c>
      <c r="F109" s="45" t="e">
        <f>E109/B109*100</f>
        <v>#DIV/0!</v>
      </c>
      <c r="G109" s="45" t="e">
        <f>E109/C109*100</f>
        <v>#DIV/0!</v>
      </c>
      <c r="H109" s="70">
        <f aca="true" t="shared" si="33" ref="H109:AE109">H116+H122</f>
        <v>0</v>
      </c>
      <c r="I109" s="70">
        <f t="shared" si="33"/>
        <v>0</v>
      </c>
      <c r="J109" s="70">
        <f t="shared" si="33"/>
        <v>0</v>
      </c>
      <c r="K109" s="70">
        <f t="shared" si="33"/>
        <v>0</v>
      </c>
      <c r="L109" s="70">
        <f t="shared" si="33"/>
        <v>0</v>
      </c>
      <c r="M109" s="70">
        <f t="shared" si="33"/>
        <v>0</v>
      </c>
      <c r="N109" s="70">
        <f t="shared" si="33"/>
        <v>0</v>
      </c>
      <c r="O109" s="70">
        <f t="shared" si="33"/>
        <v>0</v>
      </c>
      <c r="P109" s="70">
        <f t="shared" si="33"/>
        <v>0</v>
      </c>
      <c r="Q109" s="70">
        <f t="shared" si="33"/>
        <v>0</v>
      </c>
      <c r="R109" s="70">
        <f t="shared" si="33"/>
        <v>0</v>
      </c>
      <c r="S109" s="70">
        <f t="shared" si="33"/>
        <v>0</v>
      </c>
      <c r="T109" s="70">
        <f t="shared" si="33"/>
        <v>0</v>
      </c>
      <c r="U109" s="70">
        <f t="shared" si="33"/>
        <v>0</v>
      </c>
      <c r="V109" s="70">
        <f t="shared" si="33"/>
        <v>0</v>
      </c>
      <c r="W109" s="70">
        <f t="shared" si="33"/>
        <v>0</v>
      </c>
      <c r="X109" s="70">
        <f t="shared" si="33"/>
        <v>0</v>
      </c>
      <c r="Y109" s="70">
        <f t="shared" si="33"/>
        <v>0</v>
      </c>
      <c r="Z109" s="70">
        <f t="shared" si="33"/>
        <v>0</v>
      </c>
      <c r="AA109" s="70">
        <f t="shared" si="33"/>
        <v>0</v>
      </c>
      <c r="AB109" s="70">
        <f t="shared" si="33"/>
        <v>0</v>
      </c>
      <c r="AC109" s="70">
        <f t="shared" si="33"/>
        <v>0</v>
      </c>
      <c r="AD109" s="70">
        <f t="shared" si="33"/>
        <v>0</v>
      </c>
      <c r="AE109" s="70">
        <f t="shared" si="33"/>
        <v>0</v>
      </c>
      <c r="AF109" s="101"/>
      <c r="AG109" s="35"/>
      <c r="AH109" s="43"/>
    </row>
    <row r="110" spans="1:34" s="12" customFormat="1" ht="18" customHeight="1">
      <c r="A110" s="47" t="s">
        <v>13</v>
      </c>
      <c r="B110" s="70">
        <f t="shared" si="32"/>
        <v>0</v>
      </c>
      <c r="C110" s="70">
        <f t="shared" si="32"/>
        <v>0</v>
      </c>
      <c r="D110" s="70">
        <f>D117+D123</f>
        <v>0</v>
      </c>
      <c r="E110" s="70">
        <f>E117+E123</f>
        <v>0</v>
      </c>
      <c r="F110" s="45" t="e">
        <f>E110/B110*100</f>
        <v>#DIV/0!</v>
      </c>
      <c r="G110" s="45" t="e">
        <f>E110/C110*100</f>
        <v>#DIV/0!</v>
      </c>
      <c r="H110" s="70">
        <f aca="true" t="shared" si="34" ref="H110:AE110">H117+H123</f>
        <v>0</v>
      </c>
      <c r="I110" s="70">
        <f t="shared" si="34"/>
        <v>0</v>
      </c>
      <c r="J110" s="70">
        <f t="shared" si="34"/>
        <v>0</v>
      </c>
      <c r="K110" s="70">
        <f t="shared" si="34"/>
        <v>0</v>
      </c>
      <c r="L110" s="70">
        <f t="shared" si="34"/>
        <v>0</v>
      </c>
      <c r="M110" s="70">
        <f t="shared" si="34"/>
        <v>0</v>
      </c>
      <c r="N110" s="70">
        <f t="shared" si="34"/>
        <v>0</v>
      </c>
      <c r="O110" s="70">
        <f t="shared" si="34"/>
        <v>0</v>
      </c>
      <c r="P110" s="70">
        <f t="shared" si="34"/>
        <v>0</v>
      </c>
      <c r="Q110" s="70">
        <f t="shared" si="34"/>
        <v>0</v>
      </c>
      <c r="R110" s="70">
        <f t="shared" si="34"/>
        <v>0</v>
      </c>
      <c r="S110" s="70">
        <f t="shared" si="34"/>
        <v>0</v>
      </c>
      <c r="T110" s="70">
        <f t="shared" si="34"/>
        <v>0</v>
      </c>
      <c r="U110" s="70">
        <f t="shared" si="34"/>
        <v>0</v>
      </c>
      <c r="V110" s="70">
        <f t="shared" si="34"/>
        <v>0</v>
      </c>
      <c r="W110" s="70">
        <f t="shared" si="34"/>
        <v>0</v>
      </c>
      <c r="X110" s="70">
        <f t="shared" si="34"/>
        <v>0</v>
      </c>
      <c r="Y110" s="70">
        <f t="shared" si="34"/>
        <v>0</v>
      </c>
      <c r="Z110" s="70">
        <f t="shared" si="34"/>
        <v>0</v>
      </c>
      <c r="AA110" s="70">
        <f t="shared" si="34"/>
        <v>0</v>
      </c>
      <c r="AB110" s="70">
        <f t="shared" si="34"/>
        <v>0</v>
      </c>
      <c r="AC110" s="70">
        <f t="shared" si="34"/>
        <v>0</v>
      </c>
      <c r="AD110" s="70">
        <f t="shared" si="34"/>
        <v>0</v>
      </c>
      <c r="AE110" s="70">
        <f t="shared" si="34"/>
        <v>0</v>
      </c>
      <c r="AF110" s="101"/>
      <c r="AG110" s="35"/>
      <c r="AH110" s="43"/>
    </row>
    <row r="111" spans="1:34" s="12" customFormat="1" ht="18" customHeight="1">
      <c r="A111" s="47" t="s">
        <v>14</v>
      </c>
      <c r="B111" s="70">
        <f t="shared" si="32"/>
        <v>0</v>
      </c>
      <c r="C111" s="70">
        <f t="shared" si="32"/>
        <v>0</v>
      </c>
      <c r="D111" s="70">
        <f>D118+D124</f>
        <v>0</v>
      </c>
      <c r="E111" s="70">
        <f>E118+E124</f>
        <v>0</v>
      </c>
      <c r="F111" s="45" t="e">
        <f>E111/B111*100</f>
        <v>#DIV/0!</v>
      </c>
      <c r="G111" s="45" t="e">
        <f>E111/C111*100</f>
        <v>#DIV/0!</v>
      </c>
      <c r="H111" s="70">
        <f aca="true" t="shared" si="35" ref="H111:AE111">H118+H124</f>
        <v>0</v>
      </c>
      <c r="I111" s="70">
        <f t="shared" si="35"/>
        <v>0</v>
      </c>
      <c r="J111" s="70">
        <f t="shared" si="35"/>
        <v>0</v>
      </c>
      <c r="K111" s="70">
        <f t="shared" si="35"/>
        <v>0</v>
      </c>
      <c r="L111" s="70">
        <f t="shared" si="35"/>
        <v>0</v>
      </c>
      <c r="M111" s="70">
        <f t="shared" si="35"/>
        <v>0</v>
      </c>
      <c r="N111" s="70">
        <f t="shared" si="35"/>
        <v>0</v>
      </c>
      <c r="O111" s="70">
        <f t="shared" si="35"/>
        <v>0</v>
      </c>
      <c r="P111" s="70">
        <f t="shared" si="35"/>
        <v>0</v>
      </c>
      <c r="Q111" s="70">
        <f t="shared" si="35"/>
        <v>0</v>
      </c>
      <c r="R111" s="70">
        <f t="shared" si="35"/>
        <v>0</v>
      </c>
      <c r="S111" s="70">
        <f t="shared" si="35"/>
        <v>0</v>
      </c>
      <c r="T111" s="70">
        <f t="shared" si="35"/>
        <v>0</v>
      </c>
      <c r="U111" s="70">
        <f t="shared" si="35"/>
        <v>0</v>
      </c>
      <c r="V111" s="70">
        <f t="shared" si="35"/>
        <v>0</v>
      </c>
      <c r="W111" s="70">
        <f t="shared" si="35"/>
        <v>0</v>
      </c>
      <c r="X111" s="70">
        <f t="shared" si="35"/>
        <v>0</v>
      </c>
      <c r="Y111" s="70">
        <f t="shared" si="35"/>
        <v>0</v>
      </c>
      <c r="Z111" s="70">
        <f t="shared" si="35"/>
        <v>0</v>
      </c>
      <c r="AA111" s="70">
        <f t="shared" si="35"/>
        <v>0</v>
      </c>
      <c r="AB111" s="70">
        <f t="shared" si="35"/>
        <v>0</v>
      </c>
      <c r="AC111" s="70">
        <f t="shared" si="35"/>
        <v>0</v>
      </c>
      <c r="AD111" s="70">
        <f t="shared" si="35"/>
        <v>0</v>
      </c>
      <c r="AE111" s="70">
        <f t="shared" si="35"/>
        <v>0</v>
      </c>
      <c r="AF111" s="101"/>
      <c r="AG111" s="35"/>
      <c r="AH111" s="43"/>
    </row>
    <row r="112" spans="1:34" s="12" customFormat="1" ht="18" customHeight="1">
      <c r="A112" s="47" t="s">
        <v>43</v>
      </c>
      <c r="B112" s="70">
        <f>B119+B125</f>
        <v>289011.95708</v>
      </c>
      <c r="C112" s="70">
        <f>C119+C125</f>
        <v>287604.7087</v>
      </c>
      <c r="D112" s="70">
        <f>D119+D125</f>
        <v>289011.95708</v>
      </c>
      <c r="E112" s="70">
        <f>E119+E125</f>
        <v>270409.19999999995</v>
      </c>
      <c r="F112" s="45">
        <f>E112/B112*100</f>
        <v>93.56332614472048</v>
      </c>
      <c r="G112" s="45">
        <f>E112/C112*100</f>
        <v>94.02113102468824</v>
      </c>
      <c r="H112" s="70">
        <f aca="true" t="shared" si="36" ref="H112:AE112">H119+H125</f>
        <v>9162.49</v>
      </c>
      <c r="I112" s="70">
        <f t="shared" si="36"/>
        <v>9162.49</v>
      </c>
      <c r="J112" s="70">
        <f t="shared" si="36"/>
        <v>10993.00108</v>
      </c>
      <c r="K112" s="70">
        <f t="shared" si="36"/>
        <v>10993</v>
      </c>
      <c r="L112" s="70">
        <f t="shared" si="36"/>
        <v>241453.52482</v>
      </c>
      <c r="M112" s="70">
        <f t="shared" si="36"/>
        <v>241453.52</v>
      </c>
      <c r="N112" s="70">
        <f t="shared" si="36"/>
        <v>25995.6928</v>
      </c>
      <c r="O112" s="70">
        <f t="shared" si="36"/>
        <v>8800.19</v>
      </c>
      <c r="P112" s="70">
        <f t="shared" si="36"/>
        <v>0</v>
      </c>
      <c r="Q112" s="70">
        <f t="shared" si="36"/>
        <v>0</v>
      </c>
      <c r="R112" s="70">
        <f t="shared" si="36"/>
        <v>0</v>
      </c>
      <c r="S112" s="70">
        <f t="shared" si="36"/>
        <v>0</v>
      </c>
      <c r="T112" s="70">
        <f t="shared" si="36"/>
        <v>1207.24838</v>
      </c>
      <c r="U112" s="70">
        <f t="shared" si="36"/>
        <v>0</v>
      </c>
      <c r="V112" s="70">
        <f t="shared" si="36"/>
        <v>0</v>
      </c>
      <c r="W112" s="70">
        <f t="shared" si="36"/>
        <v>0</v>
      </c>
      <c r="X112" s="70">
        <f t="shared" si="36"/>
        <v>0</v>
      </c>
      <c r="Y112" s="70">
        <f t="shared" si="36"/>
        <v>0</v>
      </c>
      <c r="Z112" s="70">
        <f t="shared" si="36"/>
        <v>0</v>
      </c>
      <c r="AA112" s="70">
        <f t="shared" si="36"/>
        <v>0</v>
      </c>
      <c r="AB112" s="70">
        <f t="shared" si="36"/>
        <v>0</v>
      </c>
      <c r="AC112" s="70">
        <f t="shared" si="36"/>
        <v>0</v>
      </c>
      <c r="AD112" s="70">
        <f t="shared" si="36"/>
        <v>200</v>
      </c>
      <c r="AE112" s="70">
        <f t="shared" si="36"/>
        <v>0</v>
      </c>
      <c r="AF112" s="101"/>
      <c r="AG112" s="35"/>
      <c r="AH112" s="43"/>
    </row>
    <row r="113" spans="1:34" s="12" customFormat="1" ht="19.5" customHeight="1">
      <c r="A113" s="92" t="s">
        <v>48</v>
      </c>
      <c r="B113" s="70"/>
      <c r="C113" s="70"/>
      <c r="D113" s="70"/>
      <c r="E113" s="70"/>
      <c r="F113" s="45"/>
      <c r="G113" s="45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01"/>
      <c r="AG113" s="35"/>
      <c r="AH113" s="43"/>
    </row>
    <row r="114" spans="1:34" s="12" customFormat="1" ht="409.5" customHeight="1">
      <c r="A114" s="47" t="s">
        <v>82</v>
      </c>
      <c r="B114" s="70"/>
      <c r="C114" s="70"/>
      <c r="D114" s="70"/>
      <c r="E114" s="70"/>
      <c r="F114" s="45"/>
      <c r="G114" s="4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110" t="s">
        <v>94</v>
      </c>
      <c r="AG114" s="35"/>
      <c r="AH114" s="43"/>
    </row>
    <row r="115" spans="1:34" s="12" customFormat="1" ht="18.75" customHeight="1">
      <c r="A115" s="75" t="s">
        <v>16</v>
      </c>
      <c r="B115" s="69">
        <f>B116+B117+B118+B119</f>
        <v>289011.95708</v>
      </c>
      <c r="C115" s="69">
        <f>C116+C117+C118+C119</f>
        <v>287604.7087</v>
      </c>
      <c r="D115" s="69">
        <f>D116+D117+D118+D119</f>
        <v>289011.95708</v>
      </c>
      <c r="E115" s="69">
        <f>E116+E117+E118+E119</f>
        <v>270409.19999999995</v>
      </c>
      <c r="F115" s="48">
        <f>E115/B115*100</f>
        <v>93.56332614472048</v>
      </c>
      <c r="G115" s="48">
        <f>E115/C115*100</f>
        <v>94.02113102468824</v>
      </c>
      <c r="H115" s="27">
        <f aca="true" t="shared" si="37" ref="H115:AE115">H116+H117+H118+H119</f>
        <v>9162.49</v>
      </c>
      <c r="I115" s="27">
        <f t="shared" si="37"/>
        <v>9162.49</v>
      </c>
      <c r="J115" s="27">
        <f t="shared" si="37"/>
        <v>10993.00108</v>
      </c>
      <c r="K115" s="27">
        <f t="shared" si="37"/>
        <v>10993</v>
      </c>
      <c r="L115" s="27">
        <f t="shared" si="37"/>
        <v>241453.52482</v>
      </c>
      <c r="M115" s="27">
        <f t="shared" si="37"/>
        <v>241453.52</v>
      </c>
      <c r="N115" s="27">
        <f t="shared" si="37"/>
        <v>25995.6928</v>
      </c>
      <c r="O115" s="27">
        <f t="shared" si="37"/>
        <v>8800.19</v>
      </c>
      <c r="P115" s="27">
        <f t="shared" si="37"/>
        <v>0</v>
      </c>
      <c r="Q115" s="27">
        <f t="shared" si="37"/>
        <v>0</v>
      </c>
      <c r="R115" s="27">
        <f t="shared" si="37"/>
        <v>0</v>
      </c>
      <c r="S115" s="27">
        <f t="shared" si="37"/>
        <v>0</v>
      </c>
      <c r="T115" s="27">
        <f t="shared" si="37"/>
        <v>1207.24838</v>
      </c>
      <c r="U115" s="27">
        <f t="shared" si="37"/>
        <v>0</v>
      </c>
      <c r="V115" s="27">
        <f t="shared" si="37"/>
        <v>0</v>
      </c>
      <c r="W115" s="27">
        <f t="shared" si="37"/>
        <v>0</v>
      </c>
      <c r="X115" s="27">
        <f t="shared" si="37"/>
        <v>0</v>
      </c>
      <c r="Y115" s="27">
        <f t="shared" si="37"/>
        <v>0</v>
      </c>
      <c r="Z115" s="27">
        <f t="shared" si="37"/>
        <v>0</v>
      </c>
      <c r="AA115" s="27">
        <f t="shared" si="37"/>
        <v>0</v>
      </c>
      <c r="AB115" s="27">
        <f t="shared" si="37"/>
        <v>0</v>
      </c>
      <c r="AC115" s="27">
        <f t="shared" si="37"/>
        <v>0</v>
      </c>
      <c r="AD115" s="27">
        <f t="shared" si="37"/>
        <v>200</v>
      </c>
      <c r="AE115" s="27">
        <f t="shared" si="37"/>
        <v>0</v>
      </c>
      <c r="AF115" s="110"/>
      <c r="AG115" s="35"/>
      <c r="AH115" s="43"/>
    </row>
    <row r="116" spans="1:34" s="12" customFormat="1" ht="18.75" customHeight="1">
      <c r="A116" s="47" t="s">
        <v>15</v>
      </c>
      <c r="B116" s="70">
        <f>H116+J116+L116+N116+P116+R116+T116+V116+X116+Z116+AB116+AD116</f>
        <v>0</v>
      </c>
      <c r="C116" s="70">
        <f>H116+J116+L116+N116</f>
        <v>0</v>
      </c>
      <c r="D116" s="70">
        <f>C116</f>
        <v>0</v>
      </c>
      <c r="E116" s="70">
        <f>I116+K116+M116+O116+Q116+S116+U116+W116+Y116+AA116+AC116+AE116</f>
        <v>0</v>
      </c>
      <c r="F116" s="45" t="e">
        <f>E116/B116*100</f>
        <v>#DIV/0!</v>
      </c>
      <c r="G116" s="45" t="e">
        <f>E116/C116*100</f>
        <v>#DIV/0!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110"/>
      <c r="AG116" s="35"/>
      <c r="AH116" s="43"/>
    </row>
    <row r="117" spans="1:34" s="12" customFormat="1" ht="18.75" customHeight="1">
      <c r="A117" s="47" t="s">
        <v>13</v>
      </c>
      <c r="B117" s="70">
        <f>H117+J117+L117+N117+P117+R117+T117+V117+X117+Z117+AB117+AD117</f>
        <v>0</v>
      </c>
      <c r="C117" s="70">
        <f>H117+J117+L117+N117</f>
        <v>0</v>
      </c>
      <c r="D117" s="70">
        <f>C117</f>
        <v>0</v>
      </c>
      <c r="E117" s="70">
        <f>I117+K117+M117+O117+Q117+S117+U117+W117+Y117+AA117+AC117+AE117</f>
        <v>0</v>
      </c>
      <c r="F117" s="45" t="e">
        <f>E117/B117*100</f>
        <v>#DIV/0!</v>
      </c>
      <c r="G117" s="45" t="e">
        <f>E117/C117*100</f>
        <v>#DIV/0!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110"/>
      <c r="AG117" s="35"/>
      <c r="AH117" s="43"/>
    </row>
    <row r="118" spans="1:34" s="12" customFormat="1" ht="18.75" customHeight="1">
      <c r="A118" s="47" t="s">
        <v>14</v>
      </c>
      <c r="B118" s="70">
        <f>H118+J118+L118+N118+P118+R118+T118+V118+X118+Z118+AB118+AD118</f>
        <v>0</v>
      </c>
      <c r="C118" s="70">
        <f>H118+J118+L118+N118</f>
        <v>0</v>
      </c>
      <c r="D118" s="70">
        <f>C118</f>
        <v>0</v>
      </c>
      <c r="E118" s="70">
        <f>I118+K118+M118+O118+Q118+S118+U118+W118+Y118+AA118+AC118+AE118</f>
        <v>0</v>
      </c>
      <c r="F118" s="45" t="e">
        <f>E118/B118*100</f>
        <v>#DIV/0!</v>
      </c>
      <c r="G118" s="45" t="e">
        <f>E118/C118*100</f>
        <v>#DIV/0!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110"/>
      <c r="AG118" s="35"/>
      <c r="AH118" s="43"/>
    </row>
    <row r="119" spans="1:34" s="12" customFormat="1" ht="18.75" customHeight="1">
      <c r="A119" s="47" t="s">
        <v>43</v>
      </c>
      <c r="B119" s="70">
        <f>H119+J119+L119+N119+P119+R119+T119+V119+X119+Z119+AB119+AD119</f>
        <v>289011.95708</v>
      </c>
      <c r="C119" s="70">
        <f>H119+J119+L119+N119</f>
        <v>287604.7087</v>
      </c>
      <c r="D119" s="70">
        <f>B119</f>
        <v>289011.95708</v>
      </c>
      <c r="E119" s="70">
        <f>I119+K119+M119+O119+Q119+S119+U119+W119+Y119+AA119+AC119+AE119</f>
        <v>270409.19999999995</v>
      </c>
      <c r="F119" s="45">
        <f>E119/B119*100</f>
        <v>93.56332614472048</v>
      </c>
      <c r="G119" s="45">
        <f>E119/C119*100</f>
        <v>94.02113102468824</v>
      </c>
      <c r="H119" s="28">
        <v>9162.49</v>
      </c>
      <c r="I119" s="28">
        <v>9162.49</v>
      </c>
      <c r="J119" s="28">
        <v>10993.00108</v>
      </c>
      <c r="K119" s="28">
        <v>10993</v>
      </c>
      <c r="L119" s="28">
        <v>241453.52482</v>
      </c>
      <c r="M119" s="28">
        <v>241453.52</v>
      </c>
      <c r="N119" s="28">
        <v>25995.6928</v>
      </c>
      <c r="O119" s="28">
        <v>8800.19</v>
      </c>
      <c r="P119" s="28">
        <v>0</v>
      </c>
      <c r="Q119" s="28">
        <v>0</v>
      </c>
      <c r="R119" s="28">
        <v>0</v>
      </c>
      <c r="S119" s="28">
        <v>0</v>
      </c>
      <c r="T119" s="28">
        <v>1207.24838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200</v>
      </c>
      <c r="AE119" s="28">
        <v>0</v>
      </c>
      <c r="AF119" s="110"/>
      <c r="AG119" s="35"/>
      <c r="AH119" s="43"/>
    </row>
    <row r="120" spans="1:34" s="12" customFormat="1" ht="18.75" customHeight="1">
      <c r="A120" s="47" t="s">
        <v>83</v>
      </c>
      <c r="B120" s="70"/>
      <c r="C120" s="70"/>
      <c r="D120" s="70"/>
      <c r="E120" s="70"/>
      <c r="F120" s="45"/>
      <c r="G120" s="4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09"/>
      <c r="AG120" s="35"/>
      <c r="AH120" s="43"/>
    </row>
    <row r="121" spans="1:34" s="12" customFormat="1" ht="18.75" customHeight="1">
      <c r="A121" s="75" t="s">
        <v>16</v>
      </c>
      <c r="B121" s="69">
        <f>B122+B123+B124+B125</f>
        <v>0</v>
      </c>
      <c r="C121" s="69">
        <f>C122+C123+C124+C125</f>
        <v>0</v>
      </c>
      <c r="D121" s="69">
        <f>D122+D123+D124+D125</f>
        <v>0</v>
      </c>
      <c r="E121" s="69">
        <f>E122+E123+E124+E125</f>
        <v>0</v>
      </c>
      <c r="F121" s="48" t="e">
        <f>E121/B121*100</f>
        <v>#DIV/0!</v>
      </c>
      <c r="G121" s="48" t="e">
        <f>E121/C121*100</f>
        <v>#DIV/0!</v>
      </c>
      <c r="H121" s="27">
        <f aca="true" t="shared" si="38" ref="H121:AE121">H122+H123+H124+H125</f>
        <v>0</v>
      </c>
      <c r="I121" s="27">
        <f t="shared" si="38"/>
        <v>0</v>
      </c>
      <c r="J121" s="27">
        <f t="shared" si="38"/>
        <v>0</v>
      </c>
      <c r="K121" s="27">
        <f t="shared" si="38"/>
        <v>0</v>
      </c>
      <c r="L121" s="27">
        <f t="shared" si="38"/>
        <v>0</v>
      </c>
      <c r="M121" s="27">
        <f t="shared" si="38"/>
        <v>0</v>
      </c>
      <c r="N121" s="27">
        <f t="shared" si="38"/>
        <v>0</v>
      </c>
      <c r="O121" s="27">
        <f t="shared" si="38"/>
        <v>0</v>
      </c>
      <c r="P121" s="27">
        <f t="shared" si="38"/>
        <v>0</v>
      </c>
      <c r="Q121" s="27">
        <f t="shared" si="38"/>
        <v>0</v>
      </c>
      <c r="R121" s="27">
        <f t="shared" si="38"/>
        <v>0</v>
      </c>
      <c r="S121" s="27">
        <f t="shared" si="38"/>
        <v>0</v>
      </c>
      <c r="T121" s="27">
        <f t="shared" si="38"/>
        <v>0</v>
      </c>
      <c r="U121" s="27">
        <f t="shared" si="38"/>
        <v>0</v>
      </c>
      <c r="V121" s="27">
        <f t="shared" si="38"/>
        <v>0</v>
      </c>
      <c r="W121" s="27">
        <f t="shared" si="38"/>
        <v>0</v>
      </c>
      <c r="X121" s="27">
        <f t="shared" si="38"/>
        <v>0</v>
      </c>
      <c r="Y121" s="27">
        <f t="shared" si="38"/>
        <v>0</v>
      </c>
      <c r="Z121" s="27">
        <f t="shared" si="38"/>
        <v>0</v>
      </c>
      <c r="AA121" s="27">
        <f t="shared" si="38"/>
        <v>0</v>
      </c>
      <c r="AB121" s="27">
        <f t="shared" si="38"/>
        <v>0</v>
      </c>
      <c r="AC121" s="27">
        <f t="shared" si="38"/>
        <v>0</v>
      </c>
      <c r="AD121" s="27">
        <f t="shared" si="38"/>
        <v>0</v>
      </c>
      <c r="AE121" s="27">
        <f t="shared" si="38"/>
        <v>0</v>
      </c>
      <c r="AF121" s="110"/>
      <c r="AG121" s="35"/>
      <c r="AH121" s="43"/>
    </row>
    <row r="122" spans="1:34" s="12" customFormat="1" ht="18.75" customHeight="1">
      <c r="A122" s="47" t="s">
        <v>15</v>
      </c>
      <c r="B122" s="70">
        <f>H122+J122+L122+N122+P122+R122+T122+V122+X122+Z122+AB122+AD122</f>
        <v>0</v>
      </c>
      <c r="C122" s="70">
        <f>H122+J122+L122+N122</f>
        <v>0</v>
      </c>
      <c r="D122" s="70">
        <f>C122</f>
        <v>0</v>
      </c>
      <c r="E122" s="70">
        <f>I122+K122+M122+O122+Q122+S122+U122+W122+Y122+AA122+AC122+AE122</f>
        <v>0</v>
      </c>
      <c r="F122" s="45" t="e">
        <f>E122/B122*100</f>
        <v>#DIV/0!</v>
      </c>
      <c r="G122" s="45" t="e">
        <f>E122/C122*100</f>
        <v>#DIV/0!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110"/>
      <c r="AG122" s="35"/>
      <c r="AH122" s="43"/>
    </row>
    <row r="123" spans="1:34" s="12" customFormat="1" ht="18.75" customHeight="1">
      <c r="A123" s="47" t="s">
        <v>13</v>
      </c>
      <c r="B123" s="70">
        <f>H123+J123+L123+N123+P123+R123+T123+V123+X123+Z123+AB123+AD123</f>
        <v>0</v>
      </c>
      <c r="C123" s="70">
        <f>H123+J123+L123+N123</f>
        <v>0</v>
      </c>
      <c r="D123" s="70">
        <f>C123</f>
        <v>0</v>
      </c>
      <c r="E123" s="70">
        <f>I123+K123+M123+O123+Q123+S123+U123+W123+Y123+AA123+AC123+AE123</f>
        <v>0</v>
      </c>
      <c r="F123" s="45" t="e">
        <f>E123/B123*100</f>
        <v>#DIV/0!</v>
      </c>
      <c r="G123" s="45" t="e">
        <f>E123/C123*100</f>
        <v>#DIV/0!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110"/>
      <c r="AG123" s="35"/>
      <c r="AH123" s="43"/>
    </row>
    <row r="124" spans="1:34" s="12" customFormat="1" ht="18.75" customHeight="1">
      <c r="A124" s="47" t="s">
        <v>14</v>
      </c>
      <c r="B124" s="70">
        <f>H124+J124+L124+N124+P124+R124+T124+V124+X124+Z124+AB124+AD124</f>
        <v>0</v>
      </c>
      <c r="C124" s="70">
        <f>H124+J124+L124+N124</f>
        <v>0</v>
      </c>
      <c r="D124" s="70">
        <f>C124</f>
        <v>0</v>
      </c>
      <c r="E124" s="70">
        <f>I124+K124+M124+O124+Q124+S124+U124+W124+Y124+AA124+AC124+AE124</f>
        <v>0</v>
      </c>
      <c r="F124" s="45" t="e">
        <f>E124/B124*100</f>
        <v>#DIV/0!</v>
      </c>
      <c r="G124" s="45" t="e">
        <f>E124/C124*100</f>
        <v>#DIV/0!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110"/>
      <c r="AG124" s="35"/>
      <c r="AH124" s="43"/>
    </row>
    <row r="125" spans="1:34" s="12" customFormat="1" ht="18.75" customHeight="1">
      <c r="A125" s="47" t="s">
        <v>43</v>
      </c>
      <c r="B125" s="70">
        <f>H125+J125+L125+N125+P125+R125+T125+V125+X125+Z125+AB125+AD125</f>
        <v>0</v>
      </c>
      <c r="C125" s="70">
        <f>H125+J125+L125+N125</f>
        <v>0</v>
      </c>
      <c r="D125" s="70">
        <f>B125</f>
        <v>0</v>
      </c>
      <c r="E125" s="70">
        <f>I125+K125+M125+O125+Q125+S125+U125+W125+Y125+AA125+AC125+AE125</f>
        <v>0</v>
      </c>
      <c r="F125" s="45" t="e">
        <f>E125/B125*100</f>
        <v>#DIV/0!</v>
      </c>
      <c r="G125" s="45" t="e">
        <f>E125/C125*100</f>
        <v>#DIV/0!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111"/>
      <c r="AG125" s="35"/>
      <c r="AH125" s="43"/>
    </row>
    <row r="126" spans="1:34" s="12" customFormat="1" ht="37.5" customHeight="1">
      <c r="A126" s="58" t="s">
        <v>75</v>
      </c>
      <c r="B126" s="67"/>
      <c r="C126" s="67"/>
      <c r="D126" s="67"/>
      <c r="E126" s="67"/>
      <c r="F126" s="42"/>
      <c r="G126" s="42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102"/>
      <c r="AG126" s="35"/>
      <c r="AH126" s="43"/>
    </row>
    <row r="127" spans="1:34" s="12" customFormat="1" ht="18.75" customHeight="1">
      <c r="A127" s="29" t="s">
        <v>16</v>
      </c>
      <c r="B127" s="66">
        <f>B128+B129+B130+B131</f>
        <v>0</v>
      </c>
      <c r="C127" s="66">
        <f>C128+C129+C130+C131</f>
        <v>0</v>
      </c>
      <c r="D127" s="66">
        <f>D128+D129+D130+D131</f>
        <v>0</v>
      </c>
      <c r="E127" s="66">
        <f>E128+E129+E130+E131</f>
        <v>0</v>
      </c>
      <c r="F127" s="62" t="e">
        <f>E127/B127*100</f>
        <v>#DIV/0!</v>
      </c>
      <c r="G127" s="62" t="e">
        <f>E127/C127*100</f>
        <v>#DIV/0!</v>
      </c>
      <c r="H127" s="66">
        <f aca="true" t="shared" si="39" ref="H127:AE127">H128+H129+H130+H131</f>
        <v>0</v>
      </c>
      <c r="I127" s="66">
        <f t="shared" si="39"/>
        <v>0</v>
      </c>
      <c r="J127" s="66">
        <f t="shared" si="39"/>
        <v>0</v>
      </c>
      <c r="K127" s="66">
        <f t="shared" si="39"/>
        <v>0</v>
      </c>
      <c r="L127" s="66">
        <f t="shared" si="39"/>
        <v>0</v>
      </c>
      <c r="M127" s="66">
        <f t="shared" si="39"/>
        <v>0</v>
      </c>
      <c r="N127" s="66">
        <f t="shared" si="39"/>
        <v>0</v>
      </c>
      <c r="O127" s="66">
        <f t="shared" si="39"/>
        <v>0</v>
      </c>
      <c r="P127" s="66">
        <f t="shared" si="39"/>
        <v>0</v>
      </c>
      <c r="Q127" s="66">
        <f t="shared" si="39"/>
        <v>0</v>
      </c>
      <c r="R127" s="66">
        <f t="shared" si="39"/>
        <v>0</v>
      </c>
      <c r="S127" s="66">
        <f t="shared" si="39"/>
        <v>0</v>
      </c>
      <c r="T127" s="66">
        <f t="shared" si="39"/>
        <v>0</v>
      </c>
      <c r="U127" s="66">
        <f t="shared" si="39"/>
        <v>0</v>
      </c>
      <c r="V127" s="66">
        <f t="shared" si="39"/>
        <v>0</v>
      </c>
      <c r="W127" s="66">
        <f t="shared" si="39"/>
        <v>0</v>
      </c>
      <c r="X127" s="66">
        <f t="shared" si="39"/>
        <v>0</v>
      </c>
      <c r="Y127" s="66">
        <f t="shared" si="39"/>
        <v>0</v>
      </c>
      <c r="Z127" s="66">
        <f t="shared" si="39"/>
        <v>0</v>
      </c>
      <c r="AA127" s="66">
        <f t="shared" si="39"/>
        <v>0</v>
      </c>
      <c r="AB127" s="66">
        <f t="shared" si="39"/>
        <v>0</v>
      </c>
      <c r="AC127" s="66">
        <f t="shared" si="39"/>
        <v>0</v>
      </c>
      <c r="AD127" s="66">
        <f t="shared" si="39"/>
        <v>0</v>
      </c>
      <c r="AE127" s="66">
        <f t="shared" si="39"/>
        <v>0</v>
      </c>
      <c r="AF127" s="102"/>
      <c r="AG127" s="35"/>
      <c r="AH127" s="43"/>
    </row>
    <row r="128" spans="1:34" s="12" customFormat="1" ht="18.75" customHeight="1">
      <c r="A128" s="33" t="s">
        <v>15</v>
      </c>
      <c r="B128" s="67">
        <f aca="true" t="shared" si="40" ref="B128:E130">B135+B142+B149</f>
        <v>0</v>
      </c>
      <c r="C128" s="67">
        <f t="shared" si="40"/>
        <v>0</v>
      </c>
      <c r="D128" s="67">
        <f t="shared" si="40"/>
        <v>0</v>
      </c>
      <c r="E128" s="67">
        <f t="shared" si="40"/>
        <v>0</v>
      </c>
      <c r="F128" s="42" t="e">
        <f>E128/B128*100</f>
        <v>#DIV/0!</v>
      </c>
      <c r="G128" s="42" t="e">
        <f>E128/C128*100</f>
        <v>#DIV/0!</v>
      </c>
      <c r="H128" s="67">
        <f aca="true" t="shared" si="41" ref="H128:AE128">H135+H142+H149</f>
        <v>0</v>
      </c>
      <c r="I128" s="67">
        <f t="shared" si="41"/>
        <v>0</v>
      </c>
      <c r="J128" s="67">
        <f t="shared" si="41"/>
        <v>0</v>
      </c>
      <c r="K128" s="67">
        <f t="shared" si="41"/>
        <v>0</v>
      </c>
      <c r="L128" s="67">
        <f t="shared" si="41"/>
        <v>0</v>
      </c>
      <c r="M128" s="67">
        <f t="shared" si="41"/>
        <v>0</v>
      </c>
      <c r="N128" s="67">
        <f t="shared" si="41"/>
        <v>0</v>
      </c>
      <c r="O128" s="67">
        <f t="shared" si="41"/>
        <v>0</v>
      </c>
      <c r="P128" s="67">
        <f t="shared" si="41"/>
        <v>0</v>
      </c>
      <c r="Q128" s="67">
        <f t="shared" si="41"/>
        <v>0</v>
      </c>
      <c r="R128" s="67">
        <f t="shared" si="41"/>
        <v>0</v>
      </c>
      <c r="S128" s="67">
        <f t="shared" si="41"/>
        <v>0</v>
      </c>
      <c r="T128" s="67">
        <f t="shared" si="41"/>
        <v>0</v>
      </c>
      <c r="U128" s="67">
        <f t="shared" si="41"/>
        <v>0</v>
      </c>
      <c r="V128" s="67">
        <f t="shared" si="41"/>
        <v>0</v>
      </c>
      <c r="W128" s="67">
        <f t="shared" si="41"/>
        <v>0</v>
      </c>
      <c r="X128" s="67">
        <f t="shared" si="41"/>
        <v>0</v>
      </c>
      <c r="Y128" s="67">
        <f t="shared" si="41"/>
        <v>0</v>
      </c>
      <c r="Z128" s="67">
        <f t="shared" si="41"/>
        <v>0</v>
      </c>
      <c r="AA128" s="67">
        <f t="shared" si="41"/>
        <v>0</v>
      </c>
      <c r="AB128" s="67">
        <f t="shared" si="41"/>
        <v>0</v>
      </c>
      <c r="AC128" s="67">
        <f t="shared" si="41"/>
        <v>0</v>
      </c>
      <c r="AD128" s="67">
        <f t="shared" si="41"/>
        <v>0</v>
      </c>
      <c r="AE128" s="67">
        <f t="shared" si="41"/>
        <v>0</v>
      </c>
      <c r="AF128" s="102"/>
      <c r="AG128" s="35"/>
      <c r="AH128" s="43"/>
    </row>
    <row r="129" spans="1:34" s="12" customFormat="1" ht="18.75" customHeight="1">
      <c r="A129" s="33" t="s">
        <v>13</v>
      </c>
      <c r="B129" s="67">
        <f t="shared" si="40"/>
        <v>0</v>
      </c>
      <c r="C129" s="67">
        <f t="shared" si="40"/>
        <v>0</v>
      </c>
      <c r="D129" s="67">
        <f t="shared" si="40"/>
        <v>0</v>
      </c>
      <c r="E129" s="67">
        <f t="shared" si="40"/>
        <v>0</v>
      </c>
      <c r="F129" s="42" t="e">
        <f>E129/B129*100</f>
        <v>#DIV/0!</v>
      </c>
      <c r="G129" s="42" t="e">
        <f>E129/C129*100</f>
        <v>#DIV/0!</v>
      </c>
      <c r="H129" s="67">
        <f aca="true" t="shared" si="42" ref="H129:AE129">H136+H143+H150</f>
        <v>0</v>
      </c>
      <c r="I129" s="67">
        <f t="shared" si="42"/>
        <v>0</v>
      </c>
      <c r="J129" s="67">
        <f t="shared" si="42"/>
        <v>0</v>
      </c>
      <c r="K129" s="67">
        <f t="shared" si="42"/>
        <v>0</v>
      </c>
      <c r="L129" s="67">
        <f t="shared" si="42"/>
        <v>0</v>
      </c>
      <c r="M129" s="67">
        <f t="shared" si="42"/>
        <v>0</v>
      </c>
      <c r="N129" s="67">
        <f t="shared" si="42"/>
        <v>0</v>
      </c>
      <c r="O129" s="67">
        <f t="shared" si="42"/>
        <v>0</v>
      </c>
      <c r="P129" s="67">
        <f t="shared" si="42"/>
        <v>0</v>
      </c>
      <c r="Q129" s="67">
        <f t="shared" si="42"/>
        <v>0</v>
      </c>
      <c r="R129" s="67">
        <f t="shared" si="42"/>
        <v>0</v>
      </c>
      <c r="S129" s="67">
        <f t="shared" si="42"/>
        <v>0</v>
      </c>
      <c r="T129" s="67">
        <f t="shared" si="42"/>
        <v>0</v>
      </c>
      <c r="U129" s="67">
        <f t="shared" si="42"/>
        <v>0</v>
      </c>
      <c r="V129" s="67">
        <f t="shared" si="42"/>
        <v>0</v>
      </c>
      <c r="W129" s="67">
        <f t="shared" si="42"/>
        <v>0</v>
      </c>
      <c r="X129" s="67">
        <f t="shared" si="42"/>
        <v>0</v>
      </c>
      <c r="Y129" s="67">
        <f t="shared" si="42"/>
        <v>0</v>
      </c>
      <c r="Z129" s="67">
        <f t="shared" si="42"/>
        <v>0</v>
      </c>
      <c r="AA129" s="67">
        <f t="shared" si="42"/>
        <v>0</v>
      </c>
      <c r="AB129" s="67">
        <f t="shared" si="42"/>
        <v>0</v>
      </c>
      <c r="AC129" s="67">
        <f t="shared" si="42"/>
        <v>0</v>
      </c>
      <c r="AD129" s="67">
        <f t="shared" si="42"/>
        <v>0</v>
      </c>
      <c r="AE129" s="67">
        <f t="shared" si="42"/>
        <v>0</v>
      </c>
      <c r="AF129" s="102"/>
      <c r="AG129" s="35"/>
      <c r="AH129" s="43"/>
    </row>
    <row r="130" spans="1:34" s="12" customFormat="1" ht="18.75" customHeight="1">
      <c r="A130" s="33" t="s">
        <v>14</v>
      </c>
      <c r="B130" s="67">
        <f t="shared" si="40"/>
        <v>0</v>
      </c>
      <c r="C130" s="67">
        <f t="shared" si="40"/>
        <v>0</v>
      </c>
      <c r="D130" s="67">
        <f t="shared" si="40"/>
        <v>0</v>
      </c>
      <c r="E130" s="67">
        <f t="shared" si="40"/>
        <v>0</v>
      </c>
      <c r="F130" s="42" t="e">
        <f>E130/B130*100</f>
        <v>#DIV/0!</v>
      </c>
      <c r="G130" s="42" t="e">
        <f>E130/C130*100</f>
        <v>#DIV/0!</v>
      </c>
      <c r="H130" s="67">
        <f aca="true" t="shared" si="43" ref="H130:AE130">H137+H144+H151</f>
        <v>0</v>
      </c>
      <c r="I130" s="67">
        <f t="shared" si="43"/>
        <v>0</v>
      </c>
      <c r="J130" s="67">
        <f t="shared" si="43"/>
        <v>0</v>
      </c>
      <c r="K130" s="67">
        <f t="shared" si="43"/>
        <v>0</v>
      </c>
      <c r="L130" s="67">
        <f t="shared" si="43"/>
        <v>0</v>
      </c>
      <c r="M130" s="67">
        <f t="shared" si="43"/>
        <v>0</v>
      </c>
      <c r="N130" s="67">
        <f t="shared" si="43"/>
        <v>0</v>
      </c>
      <c r="O130" s="67">
        <f t="shared" si="43"/>
        <v>0</v>
      </c>
      <c r="P130" s="67">
        <f t="shared" si="43"/>
        <v>0</v>
      </c>
      <c r="Q130" s="67">
        <f t="shared" si="43"/>
        <v>0</v>
      </c>
      <c r="R130" s="67">
        <f t="shared" si="43"/>
        <v>0</v>
      </c>
      <c r="S130" s="67">
        <f t="shared" si="43"/>
        <v>0</v>
      </c>
      <c r="T130" s="67">
        <f t="shared" si="43"/>
        <v>0</v>
      </c>
      <c r="U130" s="67">
        <f t="shared" si="43"/>
        <v>0</v>
      </c>
      <c r="V130" s="67">
        <f t="shared" si="43"/>
        <v>0</v>
      </c>
      <c r="W130" s="67">
        <f t="shared" si="43"/>
        <v>0</v>
      </c>
      <c r="X130" s="67">
        <f t="shared" si="43"/>
        <v>0</v>
      </c>
      <c r="Y130" s="67">
        <f t="shared" si="43"/>
        <v>0</v>
      </c>
      <c r="Z130" s="67">
        <f t="shared" si="43"/>
        <v>0</v>
      </c>
      <c r="AA130" s="67">
        <f t="shared" si="43"/>
        <v>0</v>
      </c>
      <c r="AB130" s="67">
        <f t="shared" si="43"/>
        <v>0</v>
      </c>
      <c r="AC130" s="67">
        <f t="shared" si="43"/>
        <v>0</v>
      </c>
      <c r="AD130" s="67">
        <f t="shared" si="43"/>
        <v>0</v>
      </c>
      <c r="AE130" s="67">
        <f t="shared" si="43"/>
        <v>0</v>
      </c>
      <c r="AF130" s="102"/>
      <c r="AG130" s="35"/>
      <c r="AH130" s="43"/>
    </row>
    <row r="131" spans="1:34" s="12" customFormat="1" ht="18.75" customHeight="1">
      <c r="A131" s="58" t="s">
        <v>43</v>
      </c>
      <c r="B131" s="67">
        <f>B139+B146+B153</f>
        <v>0</v>
      </c>
      <c r="C131" s="67">
        <f>C139+C146+C153</f>
        <v>0</v>
      </c>
      <c r="D131" s="67">
        <f>D139+D146+D153</f>
        <v>0</v>
      </c>
      <c r="E131" s="67">
        <f>E139+E146+E153</f>
        <v>0</v>
      </c>
      <c r="F131" s="42" t="e">
        <f>E131/B131*100</f>
        <v>#DIV/0!</v>
      </c>
      <c r="G131" s="42" t="e">
        <f>E131/C131*100</f>
        <v>#DIV/0!</v>
      </c>
      <c r="H131" s="67">
        <f aca="true" t="shared" si="44" ref="H131:AE131">H139+H146+H153</f>
        <v>0</v>
      </c>
      <c r="I131" s="67">
        <f t="shared" si="44"/>
        <v>0</v>
      </c>
      <c r="J131" s="67">
        <f t="shared" si="44"/>
        <v>0</v>
      </c>
      <c r="K131" s="67">
        <f t="shared" si="44"/>
        <v>0</v>
      </c>
      <c r="L131" s="67">
        <f t="shared" si="44"/>
        <v>0</v>
      </c>
      <c r="M131" s="67">
        <f t="shared" si="44"/>
        <v>0</v>
      </c>
      <c r="N131" s="67">
        <f t="shared" si="44"/>
        <v>0</v>
      </c>
      <c r="O131" s="67">
        <f t="shared" si="44"/>
        <v>0</v>
      </c>
      <c r="P131" s="67">
        <f t="shared" si="44"/>
        <v>0</v>
      </c>
      <c r="Q131" s="67">
        <f t="shared" si="44"/>
        <v>0</v>
      </c>
      <c r="R131" s="67">
        <f t="shared" si="44"/>
        <v>0</v>
      </c>
      <c r="S131" s="67">
        <f t="shared" si="44"/>
        <v>0</v>
      </c>
      <c r="T131" s="67">
        <f t="shared" si="44"/>
        <v>0</v>
      </c>
      <c r="U131" s="67">
        <f t="shared" si="44"/>
        <v>0</v>
      </c>
      <c r="V131" s="67">
        <f t="shared" si="44"/>
        <v>0</v>
      </c>
      <c r="W131" s="67">
        <f t="shared" si="44"/>
        <v>0</v>
      </c>
      <c r="X131" s="67">
        <f t="shared" si="44"/>
        <v>0</v>
      </c>
      <c r="Y131" s="67">
        <f t="shared" si="44"/>
        <v>0</v>
      </c>
      <c r="Z131" s="67">
        <f t="shared" si="44"/>
        <v>0</v>
      </c>
      <c r="AA131" s="67">
        <f t="shared" si="44"/>
        <v>0</v>
      </c>
      <c r="AB131" s="67">
        <f t="shared" si="44"/>
        <v>0</v>
      </c>
      <c r="AC131" s="67">
        <f t="shared" si="44"/>
        <v>0</v>
      </c>
      <c r="AD131" s="67">
        <f t="shared" si="44"/>
        <v>0</v>
      </c>
      <c r="AE131" s="67">
        <f t="shared" si="44"/>
        <v>0</v>
      </c>
      <c r="AF131" s="102"/>
      <c r="AG131" s="35"/>
      <c r="AH131" s="43"/>
    </row>
    <row r="132" spans="1:34" s="12" customFormat="1" ht="18.75" customHeight="1">
      <c r="A132" s="92" t="s">
        <v>48</v>
      </c>
      <c r="B132" s="70"/>
      <c r="C132" s="70"/>
      <c r="D132" s="70"/>
      <c r="E132" s="70"/>
      <c r="F132" s="45"/>
      <c r="G132" s="45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101"/>
      <c r="AG132" s="35"/>
      <c r="AH132" s="43"/>
    </row>
    <row r="133" spans="1:34" s="12" customFormat="1" ht="114" customHeight="1">
      <c r="A133" s="47" t="s">
        <v>50</v>
      </c>
      <c r="B133" s="70"/>
      <c r="C133" s="70"/>
      <c r="D133" s="70"/>
      <c r="E133" s="70"/>
      <c r="F133" s="45"/>
      <c r="G133" s="45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109"/>
      <c r="AG133" s="35"/>
      <c r="AH133" s="43"/>
    </row>
    <row r="134" spans="1:34" s="12" customFormat="1" ht="18.75" customHeight="1">
      <c r="A134" s="75" t="s">
        <v>16</v>
      </c>
      <c r="B134" s="69">
        <f>B135+B136+B137+B139</f>
        <v>0</v>
      </c>
      <c r="C134" s="69">
        <f>C135+C136+C137+C139</f>
        <v>0</v>
      </c>
      <c r="D134" s="69">
        <f>D135+D136+D137+D139</f>
        <v>0</v>
      </c>
      <c r="E134" s="69">
        <f>E135+E136+E137+E139</f>
        <v>0</v>
      </c>
      <c r="F134" s="48" t="e">
        <f aca="true" t="shared" si="45" ref="F134:F139">E134/B134*100</f>
        <v>#DIV/0!</v>
      </c>
      <c r="G134" s="48" t="e">
        <f aca="true" t="shared" si="46" ref="G134:G139">E134/C134*100</f>
        <v>#DIV/0!</v>
      </c>
      <c r="H134" s="27">
        <f aca="true" t="shared" si="47" ref="H134:AE134">H135+H136+H137+H139</f>
        <v>0</v>
      </c>
      <c r="I134" s="27">
        <f t="shared" si="47"/>
        <v>0</v>
      </c>
      <c r="J134" s="27">
        <f t="shared" si="47"/>
        <v>0</v>
      </c>
      <c r="K134" s="27">
        <f t="shared" si="47"/>
        <v>0</v>
      </c>
      <c r="L134" s="27">
        <f t="shared" si="47"/>
        <v>0</v>
      </c>
      <c r="M134" s="27">
        <f t="shared" si="47"/>
        <v>0</v>
      </c>
      <c r="N134" s="27">
        <f t="shared" si="47"/>
        <v>0</v>
      </c>
      <c r="O134" s="27">
        <f t="shared" si="47"/>
        <v>0</v>
      </c>
      <c r="P134" s="27">
        <f t="shared" si="47"/>
        <v>0</v>
      </c>
      <c r="Q134" s="27">
        <f t="shared" si="47"/>
        <v>0</v>
      </c>
      <c r="R134" s="27">
        <f t="shared" si="47"/>
        <v>0</v>
      </c>
      <c r="S134" s="27">
        <f t="shared" si="47"/>
        <v>0</v>
      </c>
      <c r="T134" s="27">
        <f t="shared" si="47"/>
        <v>0</v>
      </c>
      <c r="U134" s="27">
        <f t="shared" si="47"/>
        <v>0</v>
      </c>
      <c r="V134" s="27">
        <f t="shared" si="47"/>
        <v>0</v>
      </c>
      <c r="W134" s="27">
        <f t="shared" si="47"/>
        <v>0</v>
      </c>
      <c r="X134" s="27">
        <f t="shared" si="47"/>
        <v>0</v>
      </c>
      <c r="Y134" s="27">
        <f t="shared" si="47"/>
        <v>0</v>
      </c>
      <c r="Z134" s="27">
        <f t="shared" si="47"/>
        <v>0</v>
      </c>
      <c r="AA134" s="27">
        <f t="shared" si="47"/>
        <v>0</v>
      </c>
      <c r="AB134" s="27">
        <f t="shared" si="47"/>
        <v>0</v>
      </c>
      <c r="AC134" s="27">
        <f t="shared" si="47"/>
        <v>0</v>
      </c>
      <c r="AD134" s="27">
        <f t="shared" si="47"/>
        <v>0</v>
      </c>
      <c r="AE134" s="27">
        <f t="shared" si="47"/>
        <v>0</v>
      </c>
      <c r="AF134" s="110"/>
      <c r="AG134" s="35"/>
      <c r="AH134" s="43"/>
    </row>
    <row r="135" spans="1:34" s="12" customFormat="1" ht="18.75" customHeight="1">
      <c r="A135" s="47" t="s">
        <v>15</v>
      </c>
      <c r="B135" s="70">
        <f>H135+J135+L135+N135+P135+R135+T135+V135+X135+Z135+AB135+AD135</f>
        <v>0</v>
      </c>
      <c r="C135" s="70">
        <f>H135+J135+L135+N135</f>
        <v>0</v>
      </c>
      <c r="D135" s="70">
        <f>C135</f>
        <v>0</v>
      </c>
      <c r="E135" s="70">
        <f>I135+K135+M135+O135+Q135+S135+U135+W135+Y135+AA135+AC135+AE135</f>
        <v>0</v>
      </c>
      <c r="F135" s="45" t="e">
        <f t="shared" si="45"/>
        <v>#DIV/0!</v>
      </c>
      <c r="G135" s="45" t="e">
        <f t="shared" si="46"/>
        <v>#DIV/0!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110"/>
      <c r="AG135" s="35"/>
      <c r="AH135" s="43"/>
    </row>
    <row r="136" spans="1:34" s="12" customFormat="1" ht="18.75" customHeight="1">
      <c r="A136" s="47" t="s">
        <v>13</v>
      </c>
      <c r="B136" s="70">
        <f>H136+J136+L136+N136+P136+R136+T136+V136+X136+Z136+AB136+AD136</f>
        <v>0</v>
      </c>
      <c r="C136" s="70">
        <f>H136+J136+L136+N136</f>
        <v>0</v>
      </c>
      <c r="D136" s="70">
        <f>C136</f>
        <v>0</v>
      </c>
      <c r="E136" s="70">
        <f>I136+K136+M136+O136+Q136+S136+U136+W136+Y136+AA136+AC136+AE136</f>
        <v>0</v>
      </c>
      <c r="F136" s="45" t="e">
        <f t="shared" si="45"/>
        <v>#DIV/0!</v>
      </c>
      <c r="G136" s="45" t="e">
        <f t="shared" si="46"/>
        <v>#DIV/0!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110"/>
      <c r="AG136" s="35"/>
      <c r="AH136" s="43"/>
    </row>
    <row r="137" spans="1:34" s="12" customFormat="1" ht="18.75" customHeight="1">
      <c r="A137" s="47" t="s">
        <v>14</v>
      </c>
      <c r="B137" s="70">
        <f>H137+J137+L137+N137+P137+R137+T137+V137+X137+Z137+AB137+AD137</f>
        <v>0</v>
      </c>
      <c r="C137" s="70">
        <f>H137+J137+L137+N137</f>
        <v>0</v>
      </c>
      <c r="D137" s="70">
        <f>C137</f>
        <v>0</v>
      </c>
      <c r="E137" s="70">
        <f>I137+K137+M137+O137+Q137+S137+U137+W137+Y137+AA137+AC137+AE137</f>
        <v>0</v>
      </c>
      <c r="F137" s="45" t="e">
        <f t="shared" si="45"/>
        <v>#DIV/0!</v>
      </c>
      <c r="G137" s="45" t="e">
        <f t="shared" si="46"/>
        <v>#DIV/0!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110"/>
      <c r="AG137" s="35"/>
      <c r="AH137" s="43"/>
    </row>
    <row r="138" spans="1:34" s="12" customFormat="1" ht="37.5" customHeight="1">
      <c r="A138" s="94" t="s">
        <v>51</v>
      </c>
      <c r="B138" s="71">
        <f>H138+J138+L138+N138+P138+R138+T138+V138+X138+Z138+AB138+AD138</f>
        <v>0</v>
      </c>
      <c r="C138" s="71">
        <f>H138+J138+L138+N138</f>
        <v>0</v>
      </c>
      <c r="D138" s="71">
        <f>C138</f>
        <v>0</v>
      </c>
      <c r="E138" s="71">
        <f>I138+K138+M138+O138+Q138+S138+U138+W138+Y138+AA138+AC138+AE138</f>
        <v>0</v>
      </c>
      <c r="F138" s="57" t="e">
        <f>E138/B138*100</f>
        <v>#DIV/0!</v>
      </c>
      <c r="G138" s="57" t="e">
        <f>E138/C138*100</f>
        <v>#DIV/0!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10"/>
      <c r="AG138" s="35"/>
      <c r="AH138" s="43"/>
    </row>
    <row r="139" spans="1:34" s="12" customFormat="1" ht="18.75" customHeight="1">
      <c r="A139" s="47" t="s">
        <v>43</v>
      </c>
      <c r="B139" s="70">
        <f>H139+J139+L139+N139+P139+R139+T139+V139+X139+Z139+AB139+AD139</f>
        <v>0</v>
      </c>
      <c r="C139" s="70">
        <f>H139+J139+L139+N139</f>
        <v>0</v>
      </c>
      <c r="D139" s="70">
        <f>C139</f>
        <v>0</v>
      </c>
      <c r="E139" s="70">
        <f>I139+K139+M139+O139+Q139+S139+U139+W139+Y139+AA139+AC139+AE139</f>
        <v>0</v>
      </c>
      <c r="F139" s="45" t="e">
        <f t="shared" si="45"/>
        <v>#DIV/0!</v>
      </c>
      <c r="G139" s="45" t="e">
        <f t="shared" si="46"/>
        <v>#DIV/0!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111"/>
      <c r="AG139" s="35"/>
      <c r="AH139" s="43"/>
    </row>
    <row r="140" spans="1:32" s="12" customFormat="1" ht="37.5" customHeight="1">
      <c r="A140" s="95" t="s">
        <v>52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109"/>
    </row>
    <row r="141" spans="1:32" s="12" customFormat="1" ht="18.75" customHeight="1">
      <c r="A141" s="75" t="s">
        <v>16</v>
      </c>
      <c r="B141" s="69">
        <f>B142+B143+B144+B146</f>
        <v>0</v>
      </c>
      <c r="C141" s="69">
        <f>C142+C143+C144+C146</f>
        <v>0</v>
      </c>
      <c r="D141" s="69">
        <f>D142+D143+D144+D146</f>
        <v>0</v>
      </c>
      <c r="E141" s="69">
        <f>E142+E143+E144+E146</f>
        <v>0</v>
      </c>
      <c r="F141" s="48" t="e">
        <f aca="true" t="shared" si="48" ref="F141:F146">E141/B141*100</f>
        <v>#DIV/0!</v>
      </c>
      <c r="G141" s="48" t="e">
        <f aca="true" t="shared" si="49" ref="G141:G146">E141/C141*100</f>
        <v>#DIV/0!</v>
      </c>
      <c r="H141" s="27">
        <f aca="true" t="shared" si="50" ref="H141:AE141">H142+H143+H144+H146</f>
        <v>0</v>
      </c>
      <c r="I141" s="27">
        <f t="shared" si="50"/>
        <v>0</v>
      </c>
      <c r="J141" s="27">
        <f t="shared" si="50"/>
        <v>0</v>
      </c>
      <c r="K141" s="27">
        <f t="shared" si="50"/>
        <v>0</v>
      </c>
      <c r="L141" s="27">
        <f t="shared" si="50"/>
        <v>0</v>
      </c>
      <c r="M141" s="27">
        <f t="shared" si="50"/>
        <v>0</v>
      </c>
      <c r="N141" s="27">
        <f t="shared" si="50"/>
        <v>0</v>
      </c>
      <c r="O141" s="27">
        <f t="shared" si="50"/>
        <v>0</v>
      </c>
      <c r="P141" s="27">
        <f t="shared" si="50"/>
        <v>0</v>
      </c>
      <c r="Q141" s="27">
        <f t="shared" si="50"/>
        <v>0</v>
      </c>
      <c r="R141" s="27">
        <f t="shared" si="50"/>
        <v>0</v>
      </c>
      <c r="S141" s="27">
        <f t="shared" si="50"/>
        <v>0</v>
      </c>
      <c r="T141" s="27">
        <f t="shared" si="50"/>
        <v>0</v>
      </c>
      <c r="U141" s="27">
        <f t="shared" si="50"/>
        <v>0</v>
      </c>
      <c r="V141" s="27">
        <f t="shared" si="50"/>
        <v>0</v>
      </c>
      <c r="W141" s="27">
        <f t="shared" si="50"/>
        <v>0</v>
      </c>
      <c r="X141" s="27">
        <f t="shared" si="50"/>
        <v>0</v>
      </c>
      <c r="Y141" s="27">
        <f t="shared" si="50"/>
        <v>0</v>
      </c>
      <c r="Z141" s="27">
        <f t="shared" si="50"/>
        <v>0</v>
      </c>
      <c r="AA141" s="27">
        <f t="shared" si="50"/>
        <v>0</v>
      </c>
      <c r="AB141" s="27">
        <f t="shared" si="50"/>
        <v>0</v>
      </c>
      <c r="AC141" s="27">
        <f t="shared" si="50"/>
        <v>0</v>
      </c>
      <c r="AD141" s="27">
        <f t="shared" si="50"/>
        <v>0</v>
      </c>
      <c r="AE141" s="27">
        <f t="shared" si="50"/>
        <v>0</v>
      </c>
      <c r="AF141" s="110"/>
    </row>
    <row r="142" spans="1:32" s="12" customFormat="1" ht="18.75" customHeight="1">
      <c r="A142" s="47" t="s">
        <v>15</v>
      </c>
      <c r="B142" s="70">
        <f>H142+J142+L142+N142+P142+R142+T142+V142+X142+Z142+AB142+AD142</f>
        <v>0</v>
      </c>
      <c r="C142" s="70">
        <f>H142+J142+L142+N142</f>
        <v>0</v>
      </c>
      <c r="D142" s="70">
        <f>C142</f>
        <v>0</v>
      </c>
      <c r="E142" s="70">
        <f>I142+K142+M142+O142+Q142+S142+U142+W142+Y142+AA142+AC142+AE142</f>
        <v>0</v>
      </c>
      <c r="F142" s="45" t="e">
        <f t="shared" si="48"/>
        <v>#DIV/0!</v>
      </c>
      <c r="G142" s="45" t="e">
        <f t="shared" si="49"/>
        <v>#DIV/0!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110"/>
    </row>
    <row r="143" spans="1:32" s="12" customFormat="1" ht="18.75" customHeight="1">
      <c r="A143" s="47" t="s">
        <v>13</v>
      </c>
      <c r="B143" s="70">
        <f>H143+J143+L143+N143+P143+R143+T143+V143+X143+Z143+AB143+AD143</f>
        <v>0</v>
      </c>
      <c r="C143" s="70">
        <f>H143+J143+L143+N143</f>
        <v>0</v>
      </c>
      <c r="D143" s="70">
        <f>C143</f>
        <v>0</v>
      </c>
      <c r="E143" s="70">
        <f>I143+K143+M143+O143+Q143+S143+U143+W143+Y143+AA143+AC143+AE143</f>
        <v>0</v>
      </c>
      <c r="F143" s="45" t="e">
        <f t="shared" si="48"/>
        <v>#DIV/0!</v>
      </c>
      <c r="G143" s="45" t="e">
        <f t="shared" si="49"/>
        <v>#DIV/0!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110"/>
    </row>
    <row r="144" spans="1:32" s="12" customFormat="1" ht="18.75" customHeight="1">
      <c r="A144" s="47" t="s">
        <v>14</v>
      </c>
      <c r="B144" s="70">
        <f>H144+J144+L144+N144+P144+R144+T144+V144+X144+Z144+AB144+AD144</f>
        <v>0</v>
      </c>
      <c r="C144" s="70">
        <f>H144+J144+L144+N144</f>
        <v>0</v>
      </c>
      <c r="D144" s="70">
        <f>C144</f>
        <v>0</v>
      </c>
      <c r="E144" s="70">
        <f>I144+K144+M144+O144+Q144+S144+U144+W144+Y144+AA144+AC144+AE144</f>
        <v>0</v>
      </c>
      <c r="F144" s="45" t="e">
        <f t="shared" si="48"/>
        <v>#DIV/0!</v>
      </c>
      <c r="G144" s="45" t="e">
        <f t="shared" si="49"/>
        <v>#DIV/0!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110"/>
    </row>
    <row r="145" spans="1:32" s="12" customFormat="1" ht="37.5" customHeight="1">
      <c r="A145" s="94" t="s">
        <v>51</v>
      </c>
      <c r="B145" s="71">
        <f>H145+J145+L145+N145+P145+R145+T145+V145+X145+Z145+AB145+AD145</f>
        <v>0</v>
      </c>
      <c r="C145" s="71">
        <f>H145+J145+L145+N145</f>
        <v>0</v>
      </c>
      <c r="D145" s="71">
        <f>C145</f>
        <v>0</v>
      </c>
      <c r="E145" s="71">
        <f>I145+K145+M145+O145+Q145+S145+U145+W145+Y145+AA145+AC145+AE145</f>
        <v>0</v>
      </c>
      <c r="F145" s="57" t="e">
        <f t="shared" si="48"/>
        <v>#DIV/0!</v>
      </c>
      <c r="G145" s="57" t="e">
        <f t="shared" si="49"/>
        <v>#DIV/0!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10"/>
    </row>
    <row r="146" spans="1:32" s="12" customFormat="1" ht="18.75" customHeight="1">
      <c r="A146" s="47" t="s">
        <v>43</v>
      </c>
      <c r="B146" s="70">
        <f>H146+J146+L146+N146+P146+R146+T146+V146+X146+Z146+AB146+AD146</f>
        <v>0</v>
      </c>
      <c r="C146" s="70">
        <f>H146+J146+L146+N146</f>
        <v>0</v>
      </c>
      <c r="D146" s="70">
        <f>C146</f>
        <v>0</v>
      </c>
      <c r="E146" s="70">
        <f>I146+K146+M146+O146+Q146+S146+U146+W146+Y146+AA146+AC146+AE146</f>
        <v>0</v>
      </c>
      <c r="F146" s="45" t="e">
        <f t="shared" si="48"/>
        <v>#DIV/0!</v>
      </c>
      <c r="G146" s="45" t="e">
        <f t="shared" si="49"/>
        <v>#DIV/0!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111"/>
    </row>
    <row r="147" spans="1:32" s="12" customFormat="1" ht="37.5" customHeight="1">
      <c r="A147" s="95" t="s">
        <v>53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118"/>
    </row>
    <row r="148" spans="1:32" s="12" customFormat="1" ht="18.75" customHeight="1">
      <c r="A148" s="75" t="s">
        <v>16</v>
      </c>
      <c r="B148" s="69">
        <f>B149+B150+B151+B153</f>
        <v>0</v>
      </c>
      <c r="C148" s="69">
        <f>C149+C150+C151+C153</f>
        <v>0</v>
      </c>
      <c r="D148" s="69">
        <f>D149+D150+D151+D153</f>
        <v>0</v>
      </c>
      <c r="E148" s="69">
        <f>E149+E150+E151+E153</f>
        <v>0</v>
      </c>
      <c r="F148" s="48" t="e">
        <f aca="true" t="shared" si="51" ref="F148:F153">E148/B148*100</f>
        <v>#DIV/0!</v>
      </c>
      <c r="G148" s="48" t="e">
        <f aca="true" t="shared" si="52" ref="G148:G153">E148/C148*100</f>
        <v>#DIV/0!</v>
      </c>
      <c r="H148" s="27">
        <f aca="true" t="shared" si="53" ref="H148:AE148">H149+H150+H151+H153</f>
        <v>0</v>
      </c>
      <c r="I148" s="27">
        <f t="shared" si="53"/>
        <v>0</v>
      </c>
      <c r="J148" s="27">
        <f t="shared" si="53"/>
        <v>0</v>
      </c>
      <c r="K148" s="27">
        <f t="shared" si="53"/>
        <v>0</v>
      </c>
      <c r="L148" s="27">
        <f t="shared" si="53"/>
        <v>0</v>
      </c>
      <c r="M148" s="27">
        <f t="shared" si="53"/>
        <v>0</v>
      </c>
      <c r="N148" s="27">
        <f t="shared" si="53"/>
        <v>0</v>
      </c>
      <c r="O148" s="27">
        <f t="shared" si="53"/>
        <v>0</v>
      </c>
      <c r="P148" s="27">
        <f t="shared" si="53"/>
        <v>0</v>
      </c>
      <c r="Q148" s="27">
        <f t="shared" si="53"/>
        <v>0</v>
      </c>
      <c r="R148" s="27">
        <f t="shared" si="53"/>
        <v>0</v>
      </c>
      <c r="S148" s="27">
        <f t="shared" si="53"/>
        <v>0</v>
      </c>
      <c r="T148" s="27">
        <f t="shared" si="53"/>
        <v>0</v>
      </c>
      <c r="U148" s="27">
        <f t="shared" si="53"/>
        <v>0</v>
      </c>
      <c r="V148" s="27">
        <f t="shared" si="53"/>
        <v>0</v>
      </c>
      <c r="W148" s="27">
        <f t="shared" si="53"/>
        <v>0</v>
      </c>
      <c r="X148" s="27">
        <f t="shared" si="53"/>
        <v>0</v>
      </c>
      <c r="Y148" s="27">
        <f t="shared" si="53"/>
        <v>0</v>
      </c>
      <c r="Z148" s="27">
        <f t="shared" si="53"/>
        <v>0</v>
      </c>
      <c r="AA148" s="27">
        <f t="shared" si="53"/>
        <v>0</v>
      </c>
      <c r="AB148" s="27">
        <f t="shared" si="53"/>
        <v>0</v>
      </c>
      <c r="AC148" s="27">
        <f t="shared" si="53"/>
        <v>0</v>
      </c>
      <c r="AD148" s="27">
        <f t="shared" si="53"/>
        <v>0</v>
      </c>
      <c r="AE148" s="27">
        <f t="shared" si="53"/>
        <v>0</v>
      </c>
      <c r="AF148" s="119"/>
    </row>
    <row r="149" spans="1:32" s="12" customFormat="1" ht="18.75" customHeight="1">
      <c r="A149" s="47" t="s">
        <v>15</v>
      </c>
      <c r="B149" s="70">
        <f>H149+J149+L149+N149+P149+R149+T149+V149+X149+Z149+AB149+AD149</f>
        <v>0</v>
      </c>
      <c r="C149" s="70">
        <f>H149+J149+L149+N149</f>
        <v>0</v>
      </c>
      <c r="D149" s="70">
        <f>C149</f>
        <v>0</v>
      </c>
      <c r="E149" s="70">
        <f>I149+K149+M149+O149+Q149+S149+U149+W149+Y149+AA149+AC149+AE149</f>
        <v>0</v>
      </c>
      <c r="F149" s="45" t="e">
        <f t="shared" si="51"/>
        <v>#DIV/0!</v>
      </c>
      <c r="G149" s="45" t="e">
        <f t="shared" si="52"/>
        <v>#DIV/0!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119"/>
    </row>
    <row r="150" spans="1:32" s="12" customFormat="1" ht="18.75" customHeight="1">
      <c r="A150" s="47" t="s">
        <v>13</v>
      </c>
      <c r="B150" s="70">
        <f>H150+J150+L150+N150+P150+R150+T150+V150+X150+Z150+AB150+AD150</f>
        <v>0</v>
      </c>
      <c r="C150" s="70">
        <f>H150+J150+L150+N150</f>
        <v>0</v>
      </c>
      <c r="D150" s="70">
        <f>C150</f>
        <v>0</v>
      </c>
      <c r="E150" s="70">
        <f>I150+K150+M150+O150+Q150+S150+U150+W150+Y150+AA150+AC150+AE150</f>
        <v>0</v>
      </c>
      <c r="F150" s="45" t="e">
        <f t="shared" si="51"/>
        <v>#DIV/0!</v>
      </c>
      <c r="G150" s="45" t="e">
        <f t="shared" si="52"/>
        <v>#DIV/0!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119"/>
    </row>
    <row r="151" spans="1:32" s="12" customFormat="1" ht="18.75" customHeight="1">
      <c r="A151" s="47" t="s">
        <v>14</v>
      </c>
      <c r="B151" s="70">
        <f>H151+J151+L151+N151+P151+R151+T151+V151+X151+Z151+AB151+AD151</f>
        <v>0</v>
      </c>
      <c r="C151" s="70">
        <f>H151+J151+L151+N151</f>
        <v>0</v>
      </c>
      <c r="D151" s="70">
        <f>C151</f>
        <v>0</v>
      </c>
      <c r="E151" s="70">
        <f>I151+K151+M151+O151+Q151+S151+U151+W151+Y151+AA151+AC151+AE151</f>
        <v>0</v>
      </c>
      <c r="F151" s="45" t="e">
        <f t="shared" si="51"/>
        <v>#DIV/0!</v>
      </c>
      <c r="G151" s="45" t="e">
        <f t="shared" si="52"/>
        <v>#DIV/0!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119"/>
    </row>
    <row r="152" spans="1:32" s="12" customFormat="1" ht="37.5" customHeight="1">
      <c r="A152" s="94" t="s">
        <v>51</v>
      </c>
      <c r="B152" s="71">
        <f>H152+J152+L152+N152+P152+R152+T152+V152+X152+Z152+AB152+AD152</f>
        <v>0</v>
      </c>
      <c r="C152" s="71">
        <f>H152+J152+L152+N152</f>
        <v>0</v>
      </c>
      <c r="D152" s="71">
        <f>C152</f>
        <v>0</v>
      </c>
      <c r="E152" s="71">
        <f>I152+K152+M152+O152+Q152+S152+U152+W152+Y152+AA152+AC152+AE152</f>
        <v>0</v>
      </c>
      <c r="F152" s="57" t="e">
        <f t="shared" si="51"/>
        <v>#DIV/0!</v>
      </c>
      <c r="G152" s="57" t="e">
        <f t="shared" si="52"/>
        <v>#DIV/0!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19"/>
    </row>
    <row r="153" spans="1:32" s="12" customFormat="1" ht="18.75" customHeight="1">
      <c r="A153" s="133" t="s">
        <v>43</v>
      </c>
      <c r="B153" s="134">
        <f>H153+J153+L153+N153+P153+R153+T153+V153+X153+Z153+AB153+AD153</f>
        <v>0</v>
      </c>
      <c r="C153" s="134">
        <f>H153+J153+L153+N153</f>
        <v>0</v>
      </c>
      <c r="D153" s="134">
        <f>C153</f>
        <v>0</v>
      </c>
      <c r="E153" s="134">
        <f>I153+K153+M153+O153+Q153+S153+U153+W153+Y153+AA153+AC153+AE153</f>
        <v>0</v>
      </c>
      <c r="F153" s="135" t="e">
        <f t="shared" si="51"/>
        <v>#DIV/0!</v>
      </c>
      <c r="G153" s="135" t="e">
        <f t="shared" si="52"/>
        <v>#DIV/0!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  <c r="T153" s="97">
        <v>0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0</v>
      </c>
      <c r="AB153" s="97">
        <v>0</v>
      </c>
      <c r="AC153" s="97">
        <v>0</v>
      </c>
      <c r="AD153" s="97">
        <v>0</v>
      </c>
      <c r="AE153" s="97">
        <v>0</v>
      </c>
      <c r="AF153" s="120"/>
    </row>
    <row r="154" spans="1:32" s="12" customFormat="1" ht="56.25" customHeight="1">
      <c r="A154" s="145" t="s">
        <v>84</v>
      </c>
      <c r="B154" s="142"/>
      <c r="C154" s="142"/>
      <c r="D154" s="142"/>
      <c r="E154" s="142"/>
      <c r="F154" s="143"/>
      <c r="G154" s="143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144"/>
    </row>
    <row r="155" spans="1:32" s="12" customFormat="1" ht="18.75" customHeight="1">
      <c r="A155" s="145" t="s">
        <v>16</v>
      </c>
      <c r="B155" s="32">
        <f>B156+B157+B158+B159</f>
        <v>952.8810000000001</v>
      </c>
      <c r="C155" s="32">
        <f>C156+C157+C158+C159</f>
        <v>0</v>
      </c>
      <c r="D155" s="32">
        <f>D156+D157+D158+D159</f>
        <v>0</v>
      </c>
      <c r="E155" s="32">
        <f>E156+E157+E158+E159</f>
        <v>0</v>
      </c>
      <c r="F155" s="62">
        <f>E155/B155*100</f>
        <v>0</v>
      </c>
      <c r="G155" s="62" t="e">
        <f>E155/C155*100</f>
        <v>#DIV/0!</v>
      </c>
      <c r="H155" s="32">
        <f aca="true" t="shared" si="54" ref="H155:AE155">H156+H157+H158+H159</f>
        <v>0</v>
      </c>
      <c r="I155" s="32">
        <f t="shared" si="54"/>
        <v>0</v>
      </c>
      <c r="J155" s="32">
        <f t="shared" si="54"/>
        <v>0</v>
      </c>
      <c r="K155" s="32">
        <f t="shared" si="54"/>
        <v>0</v>
      </c>
      <c r="L155" s="32">
        <f t="shared" si="54"/>
        <v>0</v>
      </c>
      <c r="M155" s="32">
        <f t="shared" si="54"/>
        <v>0</v>
      </c>
      <c r="N155" s="32">
        <f t="shared" si="54"/>
        <v>0</v>
      </c>
      <c r="O155" s="32">
        <f t="shared" si="54"/>
        <v>0</v>
      </c>
      <c r="P155" s="32">
        <f t="shared" si="54"/>
        <v>587.8810000000001</v>
      </c>
      <c r="Q155" s="32">
        <f t="shared" si="54"/>
        <v>0</v>
      </c>
      <c r="R155" s="32">
        <f t="shared" si="54"/>
        <v>0</v>
      </c>
      <c r="S155" s="32">
        <f t="shared" si="54"/>
        <v>0</v>
      </c>
      <c r="T155" s="32">
        <f t="shared" si="54"/>
        <v>0</v>
      </c>
      <c r="U155" s="32">
        <f t="shared" si="54"/>
        <v>0</v>
      </c>
      <c r="V155" s="32">
        <f t="shared" si="54"/>
        <v>365</v>
      </c>
      <c r="W155" s="32">
        <f t="shared" si="54"/>
        <v>0</v>
      </c>
      <c r="X155" s="32">
        <f t="shared" si="54"/>
        <v>0</v>
      </c>
      <c r="Y155" s="32">
        <f t="shared" si="54"/>
        <v>0</v>
      </c>
      <c r="Z155" s="32">
        <f t="shared" si="54"/>
        <v>0</v>
      </c>
      <c r="AA155" s="32">
        <f t="shared" si="54"/>
        <v>0</v>
      </c>
      <c r="AB155" s="32">
        <f t="shared" si="54"/>
        <v>0</v>
      </c>
      <c r="AC155" s="32">
        <f t="shared" si="54"/>
        <v>0</v>
      </c>
      <c r="AD155" s="32">
        <f t="shared" si="54"/>
        <v>0</v>
      </c>
      <c r="AE155" s="32">
        <f t="shared" si="54"/>
        <v>0</v>
      </c>
      <c r="AF155" s="144"/>
    </row>
    <row r="156" spans="1:32" s="12" customFormat="1" ht="18.75" customHeight="1">
      <c r="A156" s="33" t="s">
        <v>15</v>
      </c>
      <c r="B156" s="34">
        <f>B163+B169+B175</f>
        <v>0</v>
      </c>
      <c r="C156" s="34">
        <f>C163+C169+C175</f>
        <v>0</v>
      </c>
      <c r="D156" s="34">
        <f>D163+D169+D175</f>
        <v>0</v>
      </c>
      <c r="E156" s="34">
        <f>E163+E169+E175</f>
        <v>0</v>
      </c>
      <c r="F156" s="42" t="e">
        <f>E156/B156*100</f>
        <v>#DIV/0!</v>
      </c>
      <c r="G156" s="42" t="e">
        <f>E156/C156*100</f>
        <v>#DIV/0!</v>
      </c>
      <c r="H156" s="34">
        <f aca="true" t="shared" si="55" ref="H156:AE156">H163+H169+H175</f>
        <v>0</v>
      </c>
      <c r="I156" s="34">
        <f t="shared" si="55"/>
        <v>0</v>
      </c>
      <c r="J156" s="34">
        <f t="shared" si="55"/>
        <v>0</v>
      </c>
      <c r="K156" s="34">
        <f t="shared" si="55"/>
        <v>0</v>
      </c>
      <c r="L156" s="34">
        <f t="shared" si="55"/>
        <v>0</v>
      </c>
      <c r="M156" s="34">
        <f t="shared" si="55"/>
        <v>0</v>
      </c>
      <c r="N156" s="34">
        <f t="shared" si="55"/>
        <v>0</v>
      </c>
      <c r="O156" s="34">
        <f t="shared" si="55"/>
        <v>0</v>
      </c>
      <c r="P156" s="34">
        <f t="shared" si="55"/>
        <v>0</v>
      </c>
      <c r="Q156" s="34">
        <f t="shared" si="55"/>
        <v>0</v>
      </c>
      <c r="R156" s="34">
        <f t="shared" si="55"/>
        <v>0</v>
      </c>
      <c r="S156" s="34">
        <f t="shared" si="55"/>
        <v>0</v>
      </c>
      <c r="T156" s="34">
        <f t="shared" si="55"/>
        <v>0</v>
      </c>
      <c r="U156" s="34">
        <f t="shared" si="55"/>
        <v>0</v>
      </c>
      <c r="V156" s="34">
        <f t="shared" si="55"/>
        <v>0</v>
      </c>
      <c r="W156" s="34">
        <f t="shared" si="55"/>
        <v>0</v>
      </c>
      <c r="X156" s="34">
        <f t="shared" si="55"/>
        <v>0</v>
      </c>
      <c r="Y156" s="34">
        <f t="shared" si="55"/>
        <v>0</v>
      </c>
      <c r="Z156" s="34">
        <f t="shared" si="55"/>
        <v>0</v>
      </c>
      <c r="AA156" s="34">
        <f t="shared" si="55"/>
        <v>0</v>
      </c>
      <c r="AB156" s="34">
        <f t="shared" si="55"/>
        <v>0</v>
      </c>
      <c r="AC156" s="34">
        <f t="shared" si="55"/>
        <v>0</v>
      </c>
      <c r="AD156" s="34">
        <f t="shared" si="55"/>
        <v>0</v>
      </c>
      <c r="AE156" s="34">
        <f t="shared" si="55"/>
        <v>0</v>
      </c>
      <c r="AF156" s="144"/>
    </row>
    <row r="157" spans="1:32" s="12" customFormat="1" ht="18.75" customHeight="1">
      <c r="A157" s="33" t="s">
        <v>13</v>
      </c>
      <c r="B157" s="34">
        <f>B164+B170+B176</f>
        <v>0</v>
      </c>
      <c r="C157" s="34">
        <f>C164+C170+C176</f>
        <v>0</v>
      </c>
      <c r="D157" s="34">
        <f>D164+D170+D176</f>
        <v>0</v>
      </c>
      <c r="E157" s="34">
        <f>E164+E170+E176</f>
        <v>0</v>
      </c>
      <c r="F157" s="42" t="e">
        <f>E157/B157*100</f>
        <v>#DIV/0!</v>
      </c>
      <c r="G157" s="42" t="e">
        <f>E157/C157*100</f>
        <v>#DIV/0!</v>
      </c>
      <c r="H157" s="34">
        <f aca="true" t="shared" si="56" ref="H157:AE157">H164+H170+H176</f>
        <v>0</v>
      </c>
      <c r="I157" s="34">
        <f t="shared" si="56"/>
        <v>0</v>
      </c>
      <c r="J157" s="34">
        <f t="shared" si="56"/>
        <v>0</v>
      </c>
      <c r="K157" s="34">
        <f t="shared" si="56"/>
        <v>0</v>
      </c>
      <c r="L157" s="34">
        <f t="shared" si="56"/>
        <v>0</v>
      </c>
      <c r="M157" s="34">
        <f t="shared" si="56"/>
        <v>0</v>
      </c>
      <c r="N157" s="34">
        <f t="shared" si="56"/>
        <v>0</v>
      </c>
      <c r="O157" s="34">
        <f t="shared" si="56"/>
        <v>0</v>
      </c>
      <c r="P157" s="34">
        <f t="shared" si="56"/>
        <v>0</v>
      </c>
      <c r="Q157" s="34">
        <f t="shared" si="56"/>
        <v>0</v>
      </c>
      <c r="R157" s="34">
        <f t="shared" si="56"/>
        <v>0</v>
      </c>
      <c r="S157" s="34">
        <f t="shared" si="56"/>
        <v>0</v>
      </c>
      <c r="T157" s="34">
        <f t="shared" si="56"/>
        <v>0</v>
      </c>
      <c r="U157" s="34">
        <f t="shared" si="56"/>
        <v>0</v>
      </c>
      <c r="V157" s="34">
        <f t="shared" si="56"/>
        <v>0</v>
      </c>
      <c r="W157" s="34">
        <f t="shared" si="56"/>
        <v>0</v>
      </c>
      <c r="X157" s="34">
        <f t="shared" si="56"/>
        <v>0</v>
      </c>
      <c r="Y157" s="34">
        <f t="shared" si="56"/>
        <v>0</v>
      </c>
      <c r="Z157" s="34">
        <f t="shared" si="56"/>
        <v>0</v>
      </c>
      <c r="AA157" s="34">
        <f t="shared" si="56"/>
        <v>0</v>
      </c>
      <c r="AB157" s="34">
        <f t="shared" si="56"/>
        <v>0</v>
      </c>
      <c r="AC157" s="34">
        <f t="shared" si="56"/>
        <v>0</v>
      </c>
      <c r="AD157" s="34">
        <f t="shared" si="56"/>
        <v>0</v>
      </c>
      <c r="AE157" s="34">
        <f t="shared" si="56"/>
        <v>0</v>
      </c>
      <c r="AF157" s="144"/>
    </row>
    <row r="158" spans="1:32" s="12" customFormat="1" ht="18.75" customHeight="1">
      <c r="A158" s="33" t="s">
        <v>14</v>
      </c>
      <c r="B158" s="34">
        <f>B165+B171+B177</f>
        <v>952.8810000000001</v>
      </c>
      <c r="C158" s="34">
        <f>C165+C171+C177</f>
        <v>0</v>
      </c>
      <c r="D158" s="34">
        <f>D165+D171+D177</f>
        <v>0</v>
      </c>
      <c r="E158" s="34">
        <f>E165+E171+E177</f>
        <v>0</v>
      </c>
      <c r="F158" s="42">
        <f>E158/B158*100</f>
        <v>0</v>
      </c>
      <c r="G158" s="42" t="e">
        <f>E158/C158*100</f>
        <v>#DIV/0!</v>
      </c>
      <c r="H158" s="34">
        <f aca="true" t="shared" si="57" ref="H158:AE158">H165+H171+H177</f>
        <v>0</v>
      </c>
      <c r="I158" s="34">
        <f t="shared" si="57"/>
        <v>0</v>
      </c>
      <c r="J158" s="34">
        <f t="shared" si="57"/>
        <v>0</v>
      </c>
      <c r="K158" s="34">
        <f t="shared" si="57"/>
        <v>0</v>
      </c>
      <c r="L158" s="34">
        <f t="shared" si="57"/>
        <v>0</v>
      </c>
      <c r="M158" s="34">
        <f t="shared" si="57"/>
        <v>0</v>
      </c>
      <c r="N158" s="34">
        <f t="shared" si="57"/>
        <v>0</v>
      </c>
      <c r="O158" s="34">
        <f t="shared" si="57"/>
        <v>0</v>
      </c>
      <c r="P158" s="34">
        <f t="shared" si="57"/>
        <v>587.8810000000001</v>
      </c>
      <c r="Q158" s="34">
        <f t="shared" si="57"/>
        <v>0</v>
      </c>
      <c r="R158" s="34">
        <f t="shared" si="57"/>
        <v>0</v>
      </c>
      <c r="S158" s="34">
        <f t="shared" si="57"/>
        <v>0</v>
      </c>
      <c r="T158" s="34">
        <f t="shared" si="57"/>
        <v>0</v>
      </c>
      <c r="U158" s="34">
        <f t="shared" si="57"/>
        <v>0</v>
      </c>
      <c r="V158" s="34">
        <f t="shared" si="57"/>
        <v>365</v>
      </c>
      <c r="W158" s="34">
        <f t="shared" si="57"/>
        <v>0</v>
      </c>
      <c r="X158" s="34">
        <f t="shared" si="57"/>
        <v>0</v>
      </c>
      <c r="Y158" s="34">
        <f t="shared" si="57"/>
        <v>0</v>
      </c>
      <c r="Z158" s="34">
        <f t="shared" si="57"/>
        <v>0</v>
      </c>
      <c r="AA158" s="34">
        <f t="shared" si="57"/>
        <v>0</v>
      </c>
      <c r="AB158" s="34">
        <f t="shared" si="57"/>
        <v>0</v>
      </c>
      <c r="AC158" s="34">
        <f t="shared" si="57"/>
        <v>0</v>
      </c>
      <c r="AD158" s="34">
        <f t="shared" si="57"/>
        <v>0</v>
      </c>
      <c r="AE158" s="34">
        <f t="shared" si="57"/>
        <v>0</v>
      </c>
      <c r="AF158" s="144"/>
    </row>
    <row r="159" spans="1:32" s="12" customFormat="1" ht="18.75" customHeight="1">
      <c r="A159" s="141" t="s">
        <v>43</v>
      </c>
      <c r="B159" s="34">
        <f>B166+B172+B178</f>
        <v>0</v>
      </c>
      <c r="C159" s="34">
        <f>C166+C172+C178</f>
        <v>0</v>
      </c>
      <c r="D159" s="34">
        <f>D166+D172+D178</f>
        <v>0</v>
      </c>
      <c r="E159" s="34">
        <f>E166+E172+E178</f>
        <v>0</v>
      </c>
      <c r="F159" s="42" t="e">
        <f>E159/B159*100</f>
        <v>#DIV/0!</v>
      </c>
      <c r="G159" s="42" t="e">
        <f>E159/C159*100</f>
        <v>#DIV/0!</v>
      </c>
      <c r="H159" s="34">
        <f aca="true" t="shared" si="58" ref="H159:AE159">H166+H172+H178</f>
        <v>0</v>
      </c>
      <c r="I159" s="34">
        <f t="shared" si="58"/>
        <v>0</v>
      </c>
      <c r="J159" s="34">
        <f t="shared" si="58"/>
        <v>0</v>
      </c>
      <c r="K159" s="34">
        <f t="shared" si="58"/>
        <v>0</v>
      </c>
      <c r="L159" s="34">
        <f t="shared" si="58"/>
        <v>0</v>
      </c>
      <c r="M159" s="34">
        <f t="shared" si="58"/>
        <v>0</v>
      </c>
      <c r="N159" s="34">
        <f t="shared" si="58"/>
        <v>0</v>
      </c>
      <c r="O159" s="34">
        <f t="shared" si="58"/>
        <v>0</v>
      </c>
      <c r="P159" s="34">
        <f t="shared" si="58"/>
        <v>0</v>
      </c>
      <c r="Q159" s="34">
        <f t="shared" si="58"/>
        <v>0</v>
      </c>
      <c r="R159" s="34">
        <f t="shared" si="58"/>
        <v>0</v>
      </c>
      <c r="S159" s="34">
        <f t="shared" si="58"/>
        <v>0</v>
      </c>
      <c r="T159" s="34">
        <f t="shared" si="58"/>
        <v>0</v>
      </c>
      <c r="U159" s="34">
        <f t="shared" si="58"/>
        <v>0</v>
      </c>
      <c r="V159" s="34">
        <f t="shared" si="58"/>
        <v>0</v>
      </c>
      <c r="W159" s="34">
        <f t="shared" si="58"/>
        <v>0</v>
      </c>
      <c r="X159" s="34">
        <f t="shared" si="58"/>
        <v>0</v>
      </c>
      <c r="Y159" s="34">
        <f t="shared" si="58"/>
        <v>0</v>
      </c>
      <c r="Z159" s="34">
        <f t="shared" si="58"/>
        <v>0</v>
      </c>
      <c r="AA159" s="34">
        <f t="shared" si="58"/>
        <v>0</v>
      </c>
      <c r="AB159" s="34">
        <f t="shared" si="58"/>
        <v>0</v>
      </c>
      <c r="AC159" s="34">
        <f t="shared" si="58"/>
        <v>0</v>
      </c>
      <c r="AD159" s="34">
        <f t="shared" si="58"/>
        <v>0</v>
      </c>
      <c r="AE159" s="34">
        <f t="shared" si="58"/>
        <v>0</v>
      </c>
      <c r="AF159" s="144"/>
    </row>
    <row r="160" spans="1:32" s="12" customFormat="1" ht="18.75" customHeight="1">
      <c r="A160" s="146" t="s">
        <v>48</v>
      </c>
      <c r="B160" s="134"/>
      <c r="C160" s="134"/>
      <c r="D160" s="134"/>
      <c r="E160" s="134"/>
      <c r="F160" s="135"/>
      <c r="G160" s="135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104"/>
    </row>
    <row r="161" spans="1:32" s="12" customFormat="1" ht="18.75" customHeight="1">
      <c r="A161" s="133" t="s">
        <v>31</v>
      </c>
      <c r="B161" s="134"/>
      <c r="C161" s="134"/>
      <c r="D161" s="134"/>
      <c r="E161" s="134"/>
      <c r="F161" s="135"/>
      <c r="G161" s="135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118"/>
    </row>
    <row r="162" spans="1:32" s="12" customFormat="1" ht="18.75" customHeight="1">
      <c r="A162" s="147" t="s">
        <v>16</v>
      </c>
      <c r="B162" s="148">
        <f>B163+B164+B165+B166</f>
        <v>347.511</v>
      </c>
      <c r="C162" s="148">
        <f>C163+C164+C165+C166</f>
        <v>0</v>
      </c>
      <c r="D162" s="148">
        <f>D163+D164+D165+D166</f>
        <v>0</v>
      </c>
      <c r="E162" s="148">
        <f>E163+E164+E165+E166</f>
        <v>0</v>
      </c>
      <c r="F162" s="48">
        <f>E162/B162*100</f>
        <v>0</v>
      </c>
      <c r="G162" s="48" t="e">
        <f>E162/C162*100</f>
        <v>#DIV/0!</v>
      </c>
      <c r="H162" s="148">
        <f aca="true" t="shared" si="59" ref="H162:AE162">H163+H164+H165+H166</f>
        <v>0</v>
      </c>
      <c r="I162" s="148">
        <f t="shared" si="59"/>
        <v>0</v>
      </c>
      <c r="J162" s="148">
        <f t="shared" si="59"/>
        <v>0</v>
      </c>
      <c r="K162" s="148">
        <f t="shared" si="59"/>
        <v>0</v>
      </c>
      <c r="L162" s="148">
        <f t="shared" si="59"/>
        <v>0</v>
      </c>
      <c r="M162" s="148">
        <f t="shared" si="59"/>
        <v>0</v>
      </c>
      <c r="N162" s="148">
        <f t="shared" si="59"/>
        <v>0</v>
      </c>
      <c r="O162" s="148">
        <f t="shared" si="59"/>
        <v>0</v>
      </c>
      <c r="P162" s="148">
        <f t="shared" si="59"/>
        <v>347.511</v>
      </c>
      <c r="Q162" s="148">
        <f t="shared" si="59"/>
        <v>0</v>
      </c>
      <c r="R162" s="148">
        <f t="shared" si="59"/>
        <v>0</v>
      </c>
      <c r="S162" s="148">
        <f t="shared" si="59"/>
        <v>0</v>
      </c>
      <c r="T162" s="148">
        <f t="shared" si="59"/>
        <v>0</v>
      </c>
      <c r="U162" s="148">
        <f t="shared" si="59"/>
        <v>0</v>
      </c>
      <c r="V162" s="148">
        <f t="shared" si="59"/>
        <v>0</v>
      </c>
      <c r="W162" s="148">
        <f t="shared" si="59"/>
        <v>0</v>
      </c>
      <c r="X162" s="148">
        <f t="shared" si="59"/>
        <v>0</v>
      </c>
      <c r="Y162" s="148">
        <f t="shared" si="59"/>
        <v>0</v>
      </c>
      <c r="Z162" s="148">
        <f t="shared" si="59"/>
        <v>0</v>
      </c>
      <c r="AA162" s="148">
        <f t="shared" si="59"/>
        <v>0</v>
      </c>
      <c r="AB162" s="148">
        <f t="shared" si="59"/>
        <v>0</v>
      </c>
      <c r="AC162" s="148">
        <f t="shared" si="59"/>
        <v>0</v>
      </c>
      <c r="AD162" s="148">
        <f t="shared" si="59"/>
        <v>0</v>
      </c>
      <c r="AE162" s="148">
        <f t="shared" si="59"/>
        <v>0</v>
      </c>
      <c r="AF162" s="119"/>
    </row>
    <row r="163" spans="1:32" s="12" customFormat="1" ht="18.75" customHeight="1">
      <c r="A163" s="2" t="s">
        <v>15</v>
      </c>
      <c r="B163" s="70">
        <f>H163+J163+L163+N163+P163+R163+T163+V163+X163+Z163+AB163+AD163</f>
        <v>0</v>
      </c>
      <c r="C163" s="70">
        <f>H163+J163+L163+N163</f>
        <v>0</v>
      </c>
      <c r="D163" s="70">
        <f>C163</f>
        <v>0</v>
      </c>
      <c r="E163" s="70">
        <f>I163+K163+M163+O163+Q163+S163+U163+W163+Y163+AA163+AC163+AE163</f>
        <v>0</v>
      </c>
      <c r="F163" s="45" t="e">
        <f>E163/B163*100</f>
        <v>#DIV/0!</v>
      </c>
      <c r="G163" s="45" t="e">
        <f>E163/C163*100</f>
        <v>#DIV/0!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70">
        <v>0</v>
      </c>
      <c r="AC163" s="70">
        <v>0</v>
      </c>
      <c r="AD163" s="70">
        <v>0</v>
      </c>
      <c r="AE163" s="70">
        <v>0</v>
      </c>
      <c r="AF163" s="119"/>
    </row>
    <row r="164" spans="1:32" s="12" customFormat="1" ht="18.75" customHeight="1">
      <c r="A164" s="2" t="s">
        <v>13</v>
      </c>
      <c r="B164" s="70">
        <f>H164+J164+L164+N164+P164+R164+T164+V164+X164+Z164+AB164+AD164</f>
        <v>0</v>
      </c>
      <c r="C164" s="70">
        <f>H164+J164+L164+N164</f>
        <v>0</v>
      </c>
      <c r="D164" s="70">
        <f>C164</f>
        <v>0</v>
      </c>
      <c r="E164" s="70">
        <f>I164+K164+M164+O164+Q164+S164+U164+W164+Y164+AA164+AC164+AE164</f>
        <v>0</v>
      </c>
      <c r="F164" s="45" t="e">
        <f>E164/B164*100</f>
        <v>#DIV/0!</v>
      </c>
      <c r="G164" s="45" t="e">
        <f>E164/C164*100</f>
        <v>#DIV/0!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119"/>
    </row>
    <row r="165" spans="1:32" s="12" customFormat="1" ht="18.75" customHeight="1">
      <c r="A165" s="2" t="s">
        <v>14</v>
      </c>
      <c r="B165" s="70">
        <f>H165+J165+L165+N165+P165+R165+T165+V165+X165+Z165+AB165+AD165</f>
        <v>347.511</v>
      </c>
      <c r="C165" s="70">
        <f>H165+J165+L165+N165</f>
        <v>0</v>
      </c>
      <c r="D165" s="70">
        <f>C165</f>
        <v>0</v>
      </c>
      <c r="E165" s="70">
        <f>I165+K165+M165+O165+Q165+S165+U165+W165+Y165+AA165+AC165+AE165</f>
        <v>0</v>
      </c>
      <c r="F165" s="45">
        <f>E165/B165*100</f>
        <v>0</v>
      </c>
      <c r="G165" s="45" t="e">
        <f>E165/C165*100</f>
        <v>#DIV/0!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347.511</v>
      </c>
      <c r="Q165" s="70"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70">
        <v>0</v>
      </c>
      <c r="AC165" s="70">
        <v>0</v>
      </c>
      <c r="AD165" s="70">
        <v>0</v>
      </c>
      <c r="AE165" s="70">
        <v>0</v>
      </c>
      <c r="AF165" s="119"/>
    </row>
    <row r="166" spans="1:32" s="12" customFormat="1" ht="18.75" customHeight="1">
      <c r="A166" s="133" t="s">
        <v>43</v>
      </c>
      <c r="B166" s="70">
        <f>H166+J166+L166+N166+P166+R166+T166+V166+X166+Z166+AB166+AD166</f>
        <v>0</v>
      </c>
      <c r="C166" s="70">
        <f>H166+J166+L166+N166</f>
        <v>0</v>
      </c>
      <c r="D166" s="70">
        <f>C166</f>
        <v>0</v>
      </c>
      <c r="E166" s="70">
        <f>I166+K166+M166+O166+Q166+S166+U166+W166+Y166+AA166+AC166+AE166</f>
        <v>0</v>
      </c>
      <c r="F166" s="45" t="e">
        <f>E166/B166*100</f>
        <v>#DIV/0!</v>
      </c>
      <c r="G166" s="45" t="e">
        <f>E166/C166*100</f>
        <v>#DIV/0!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0">
        <v>0</v>
      </c>
      <c r="AC166" s="70">
        <v>0</v>
      </c>
      <c r="AD166" s="70">
        <v>0</v>
      </c>
      <c r="AE166" s="70">
        <v>0</v>
      </c>
      <c r="AF166" s="120"/>
    </row>
    <row r="167" spans="1:32" s="12" customFormat="1" ht="18.75" customHeight="1">
      <c r="A167" s="133" t="s">
        <v>30</v>
      </c>
      <c r="B167" s="134"/>
      <c r="C167" s="134"/>
      <c r="D167" s="134"/>
      <c r="E167" s="134"/>
      <c r="F167" s="135"/>
      <c r="G167" s="135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118"/>
    </row>
    <row r="168" spans="1:32" s="12" customFormat="1" ht="18.75" customHeight="1">
      <c r="A168" s="147" t="s">
        <v>16</v>
      </c>
      <c r="B168" s="148">
        <f>B169+B170+B171+B172</f>
        <v>240.37</v>
      </c>
      <c r="C168" s="148">
        <f>C169+C170+C171+C172</f>
        <v>0</v>
      </c>
      <c r="D168" s="148">
        <f>D169+D170+D171+D172</f>
        <v>0</v>
      </c>
      <c r="E168" s="148">
        <f>E169+E170+E171+E172</f>
        <v>0</v>
      </c>
      <c r="F168" s="48">
        <f>E168/B168*100</f>
        <v>0</v>
      </c>
      <c r="G168" s="48" t="e">
        <f>E168/C168*100</f>
        <v>#DIV/0!</v>
      </c>
      <c r="H168" s="148">
        <f aca="true" t="shared" si="60" ref="H168:AE168">H169+H170+H171+H172</f>
        <v>0</v>
      </c>
      <c r="I168" s="148">
        <f t="shared" si="60"/>
        <v>0</v>
      </c>
      <c r="J168" s="148">
        <f t="shared" si="60"/>
        <v>0</v>
      </c>
      <c r="K168" s="148">
        <f t="shared" si="60"/>
        <v>0</v>
      </c>
      <c r="L168" s="148">
        <f t="shared" si="60"/>
        <v>0</v>
      </c>
      <c r="M168" s="148">
        <f t="shared" si="60"/>
        <v>0</v>
      </c>
      <c r="N168" s="148">
        <f t="shared" si="60"/>
        <v>0</v>
      </c>
      <c r="O168" s="148">
        <f t="shared" si="60"/>
        <v>0</v>
      </c>
      <c r="P168" s="148">
        <f t="shared" si="60"/>
        <v>240.37</v>
      </c>
      <c r="Q168" s="148">
        <f t="shared" si="60"/>
        <v>0</v>
      </c>
      <c r="R168" s="148">
        <f t="shared" si="60"/>
        <v>0</v>
      </c>
      <c r="S168" s="148">
        <f t="shared" si="60"/>
        <v>0</v>
      </c>
      <c r="T168" s="148">
        <f t="shared" si="60"/>
        <v>0</v>
      </c>
      <c r="U168" s="148">
        <f t="shared" si="60"/>
        <v>0</v>
      </c>
      <c r="V168" s="148">
        <f t="shared" si="60"/>
        <v>0</v>
      </c>
      <c r="W168" s="148">
        <f t="shared" si="60"/>
        <v>0</v>
      </c>
      <c r="X168" s="148">
        <f t="shared" si="60"/>
        <v>0</v>
      </c>
      <c r="Y168" s="148">
        <f t="shared" si="60"/>
        <v>0</v>
      </c>
      <c r="Z168" s="148">
        <f t="shared" si="60"/>
        <v>0</v>
      </c>
      <c r="AA168" s="148">
        <f t="shared" si="60"/>
        <v>0</v>
      </c>
      <c r="AB168" s="148">
        <f t="shared" si="60"/>
        <v>0</v>
      </c>
      <c r="AC168" s="148">
        <f t="shared" si="60"/>
        <v>0</v>
      </c>
      <c r="AD168" s="148">
        <f t="shared" si="60"/>
        <v>0</v>
      </c>
      <c r="AE168" s="148">
        <f t="shared" si="60"/>
        <v>0</v>
      </c>
      <c r="AF168" s="119"/>
    </row>
    <row r="169" spans="1:32" s="12" customFormat="1" ht="18.75" customHeight="1">
      <c r="A169" s="2" t="s">
        <v>15</v>
      </c>
      <c r="B169" s="70">
        <f>H169+J169+L169+N169+P169+R169+T169+V169+X169+Z169+AB169+AD169</f>
        <v>0</v>
      </c>
      <c r="C169" s="70">
        <f>H169+J169+L169+N169</f>
        <v>0</v>
      </c>
      <c r="D169" s="70">
        <f>C169</f>
        <v>0</v>
      </c>
      <c r="E169" s="70">
        <f>I169+K169+M169+O169+Q169+S169+U169+W169+Y169+AA169+AC169+AE169</f>
        <v>0</v>
      </c>
      <c r="F169" s="45" t="e">
        <f>E169/B169*100</f>
        <v>#DIV/0!</v>
      </c>
      <c r="G169" s="45" t="e">
        <f>E169/C169*100</f>
        <v>#DIV/0!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0">
        <v>0</v>
      </c>
      <c r="AC169" s="70">
        <v>0</v>
      </c>
      <c r="AD169" s="70">
        <v>0</v>
      </c>
      <c r="AE169" s="70">
        <v>0</v>
      </c>
      <c r="AF169" s="119"/>
    </row>
    <row r="170" spans="1:32" s="12" customFormat="1" ht="18.75" customHeight="1">
      <c r="A170" s="2" t="s">
        <v>13</v>
      </c>
      <c r="B170" s="70">
        <f>H170+J170+L170+N170+P170+R170+T170+V170+X170+Z170+AB170+AD170</f>
        <v>0</v>
      </c>
      <c r="C170" s="70">
        <f>H170+J170+L170+N170</f>
        <v>0</v>
      </c>
      <c r="D170" s="70">
        <f>C170</f>
        <v>0</v>
      </c>
      <c r="E170" s="70">
        <f>I170+K170+M170+O170+Q170+S170+U170+W170+Y170+AA170+AC170+AE170</f>
        <v>0</v>
      </c>
      <c r="F170" s="45" t="e">
        <f>E170/B170*100</f>
        <v>#DIV/0!</v>
      </c>
      <c r="G170" s="45" t="e">
        <f>E170/C170*100</f>
        <v>#DIV/0!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119"/>
    </row>
    <row r="171" spans="1:32" s="12" customFormat="1" ht="18.75" customHeight="1">
      <c r="A171" s="2" t="s">
        <v>14</v>
      </c>
      <c r="B171" s="70">
        <f>H171+J171+L171+N171+P171+R171+T171+V171+X171+Z171+AB171+AD171</f>
        <v>240.37</v>
      </c>
      <c r="C171" s="70">
        <f>H171+J171+L171+N171</f>
        <v>0</v>
      </c>
      <c r="D171" s="70">
        <f>C171</f>
        <v>0</v>
      </c>
      <c r="E171" s="70">
        <f>I171+K171+M171+O171+Q171+S171+U171+W171+Y171+AA171+AC171+AE171</f>
        <v>0</v>
      </c>
      <c r="F171" s="45">
        <f>E171/B171*100</f>
        <v>0</v>
      </c>
      <c r="G171" s="45" t="e">
        <f>E171/C171*100</f>
        <v>#DIV/0!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240.37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119"/>
    </row>
    <row r="172" spans="1:32" s="12" customFormat="1" ht="18.75" customHeight="1">
      <c r="A172" s="133" t="s">
        <v>43</v>
      </c>
      <c r="B172" s="70">
        <f>H172+J172+L172+N172+P172+R172+T172+V172+X172+Z172+AB172+AD172</f>
        <v>0</v>
      </c>
      <c r="C172" s="70">
        <f>H172+J172+L172+N172</f>
        <v>0</v>
      </c>
      <c r="D172" s="70">
        <f>C172</f>
        <v>0</v>
      </c>
      <c r="E172" s="70">
        <f>I172+K172+M172+O172+Q172+S172+U172+W172+Y172+AA172+AC172+AE172</f>
        <v>0</v>
      </c>
      <c r="F172" s="45" t="e">
        <f>E172/B172*100</f>
        <v>#DIV/0!</v>
      </c>
      <c r="G172" s="45" t="e">
        <f>E172/C172*100</f>
        <v>#DIV/0!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120"/>
    </row>
    <row r="173" spans="1:32" s="12" customFormat="1" ht="18.75" customHeight="1">
      <c r="A173" s="133" t="s">
        <v>29</v>
      </c>
      <c r="B173" s="134"/>
      <c r="C173" s="134"/>
      <c r="D173" s="134"/>
      <c r="E173" s="134"/>
      <c r="F173" s="135"/>
      <c r="G173" s="135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118"/>
    </row>
    <row r="174" spans="1:32" s="12" customFormat="1" ht="18.75" customHeight="1">
      <c r="A174" s="147" t="s">
        <v>16</v>
      </c>
      <c r="B174" s="148">
        <f>B175+B176+B177+B178</f>
        <v>365</v>
      </c>
      <c r="C174" s="148">
        <f>C175+C176+C177+C178</f>
        <v>0</v>
      </c>
      <c r="D174" s="148">
        <f>D175+D176+D177+D178</f>
        <v>0</v>
      </c>
      <c r="E174" s="148">
        <f>E175+E176+E177+E178</f>
        <v>0</v>
      </c>
      <c r="F174" s="48">
        <f>E174/B174*100</f>
        <v>0</v>
      </c>
      <c r="G174" s="48" t="e">
        <f>E174/C174*100</f>
        <v>#DIV/0!</v>
      </c>
      <c r="H174" s="148">
        <f aca="true" t="shared" si="61" ref="H174:AE174">H175+H176+H177+H178</f>
        <v>0</v>
      </c>
      <c r="I174" s="148">
        <f t="shared" si="61"/>
        <v>0</v>
      </c>
      <c r="J174" s="148">
        <f t="shared" si="61"/>
        <v>0</v>
      </c>
      <c r="K174" s="148">
        <f t="shared" si="61"/>
        <v>0</v>
      </c>
      <c r="L174" s="148">
        <f t="shared" si="61"/>
        <v>0</v>
      </c>
      <c r="M174" s="148">
        <f t="shared" si="61"/>
        <v>0</v>
      </c>
      <c r="N174" s="148">
        <f t="shared" si="61"/>
        <v>0</v>
      </c>
      <c r="O174" s="148">
        <f t="shared" si="61"/>
        <v>0</v>
      </c>
      <c r="P174" s="148">
        <f t="shared" si="61"/>
        <v>0</v>
      </c>
      <c r="Q174" s="148">
        <f t="shared" si="61"/>
        <v>0</v>
      </c>
      <c r="R174" s="148">
        <f t="shared" si="61"/>
        <v>0</v>
      </c>
      <c r="S174" s="148">
        <f t="shared" si="61"/>
        <v>0</v>
      </c>
      <c r="T174" s="148">
        <f t="shared" si="61"/>
        <v>0</v>
      </c>
      <c r="U174" s="148">
        <f t="shared" si="61"/>
        <v>0</v>
      </c>
      <c r="V174" s="148">
        <f t="shared" si="61"/>
        <v>365</v>
      </c>
      <c r="W174" s="148">
        <f t="shared" si="61"/>
        <v>0</v>
      </c>
      <c r="X174" s="148">
        <f t="shared" si="61"/>
        <v>0</v>
      </c>
      <c r="Y174" s="148">
        <f t="shared" si="61"/>
        <v>0</v>
      </c>
      <c r="Z174" s="148">
        <f t="shared" si="61"/>
        <v>0</v>
      </c>
      <c r="AA174" s="148">
        <f t="shared" si="61"/>
        <v>0</v>
      </c>
      <c r="AB174" s="148">
        <f t="shared" si="61"/>
        <v>0</v>
      </c>
      <c r="AC174" s="148">
        <f t="shared" si="61"/>
        <v>0</v>
      </c>
      <c r="AD174" s="148">
        <f t="shared" si="61"/>
        <v>0</v>
      </c>
      <c r="AE174" s="148">
        <f t="shared" si="61"/>
        <v>0</v>
      </c>
      <c r="AF174" s="119"/>
    </row>
    <row r="175" spans="1:32" s="12" customFormat="1" ht="18.75" customHeight="1">
      <c r="A175" s="2" t="s">
        <v>15</v>
      </c>
      <c r="B175" s="70">
        <f>H175+J175+L175+N175+P175+R175+T175+V175+X175+Z175+AB175+AD175</f>
        <v>0</v>
      </c>
      <c r="C175" s="70">
        <f>H175+J175+L175+N175</f>
        <v>0</v>
      </c>
      <c r="D175" s="70">
        <f>C175</f>
        <v>0</v>
      </c>
      <c r="E175" s="70">
        <f>I175+K175+M175+O175+Q175+S175+U175+W175+Y175+AA175+AC175+AE175</f>
        <v>0</v>
      </c>
      <c r="F175" s="45" t="e">
        <f>E175/B175*100</f>
        <v>#DIV/0!</v>
      </c>
      <c r="G175" s="45" t="e">
        <f>E175/C175*100</f>
        <v>#DIV/0!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0">
        <v>0</v>
      </c>
      <c r="AC175" s="70">
        <v>0</v>
      </c>
      <c r="AD175" s="70">
        <v>0</v>
      </c>
      <c r="AE175" s="70">
        <v>0</v>
      </c>
      <c r="AF175" s="119"/>
    </row>
    <row r="176" spans="1:32" s="12" customFormat="1" ht="18.75" customHeight="1">
      <c r="A176" s="2" t="s">
        <v>13</v>
      </c>
      <c r="B176" s="70">
        <f>H176+J176+L176+N176+P176+R176+T176+V176+X176+Z176+AB176+AD176</f>
        <v>0</v>
      </c>
      <c r="C176" s="70">
        <f>H176+J176+L176+N176</f>
        <v>0</v>
      </c>
      <c r="D176" s="70">
        <f>C176</f>
        <v>0</v>
      </c>
      <c r="E176" s="70">
        <f>I176+K176+M176+O176+Q176+S176+U176+W176+Y176+AA176+AC176+AE176</f>
        <v>0</v>
      </c>
      <c r="F176" s="45" t="e">
        <f>E176/B176*100</f>
        <v>#DIV/0!</v>
      </c>
      <c r="G176" s="45" t="e">
        <f>E176/C176*100</f>
        <v>#DIV/0!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119"/>
    </row>
    <row r="177" spans="1:32" s="12" customFormat="1" ht="18.75" customHeight="1">
      <c r="A177" s="2" t="s">
        <v>14</v>
      </c>
      <c r="B177" s="70">
        <f>H177+J177+L177+N177+P177+R177+T177+V177+X177+Z177+AB177+AD177</f>
        <v>365</v>
      </c>
      <c r="C177" s="70">
        <f>H177+J177+L177+N177</f>
        <v>0</v>
      </c>
      <c r="D177" s="70">
        <f>C177</f>
        <v>0</v>
      </c>
      <c r="E177" s="70">
        <f>I177+K177+M177+O177+Q177+S177+U177+W177+Y177+AA177+AC177+AE177</f>
        <v>0</v>
      </c>
      <c r="F177" s="45">
        <f>E177/B177*100</f>
        <v>0</v>
      </c>
      <c r="G177" s="45" t="e">
        <f>E177/C177*100</f>
        <v>#DIV/0!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365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119"/>
    </row>
    <row r="178" spans="1:32" s="12" customFormat="1" ht="18.75" customHeight="1">
      <c r="A178" s="133" t="s">
        <v>43</v>
      </c>
      <c r="B178" s="70">
        <f>H178+J178+L178+N178+P178+R178+T178+V178+X178+Z178+AB178+AD178</f>
        <v>0</v>
      </c>
      <c r="C178" s="70">
        <f>H178+J178+L178+N178</f>
        <v>0</v>
      </c>
      <c r="D178" s="70">
        <f>C178</f>
        <v>0</v>
      </c>
      <c r="E178" s="70">
        <f>I178+K178+M178+O178+Q178+S178+U178+W178+Y178+AA178+AC178+AE178</f>
        <v>0</v>
      </c>
      <c r="F178" s="45" t="e">
        <f>E178/B178*100</f>
        <v>#DIV/0!</v>
      </c>
      <c r="G178" s="45" t="e">
        <f>E178/C178*100</f>
        <v>#DIV/0!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120"/>
    </row>
    <row r="179" spans="1:32" s="12" customFormat="1" ht="18.75" customHeight="1">
      <c r="A179" s="136" t="s">
        <v>54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8"/>
      <c r="AE179" s="139"/>
      <c r="AF179" s="140"/>
    </row>
    <row r="180" spans="1:32" s="12" customFormat="1" ht="76.5" customHeight="1">
      <c r="A180" s="96" t="s">
        <v>56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34"/>
      <c r="AF180" s="32"/>
    </row>
    <row r="181" spans="1:32" s="12" customFormat="1" ht="18.75" customHeight="1">
      <c r="A181" s="29" t="s">
        <v>16</v>
      </c>
      <c r="B181" s="66">
        <f>B183+B184+B182+B185</f>
        <v>367.6</v>
      </c>
      <c r="C181" s="66">
        <f>C183+C184+C182+C185</f>
        <v>116.945</v>
      </c>
      <c r="D181" s="66">
        <f>D183+D184+D182+D185</f>
        <v>116.945</v>
      </c>
      <c r="E181" s="66">
        <f>E183+E184+E182+E185</f>
        <v>132.045</v>
      </c>
      <c r="F181" s="62">
        <f>E181/B181*100</f>
        <v>35.920837867247</v>
      </c>
      <c r="G181" s="62">
        <f>E181/C181*100</f>
        <v>112.91205267433409</v>
      </c>
      <c r="H181" s="66">
        <f aca="true" t="shared" si="62" ref="H181:AE181">H183+H184+H182+H185</f>
        <v>0</v>
      </c>
      <c r="I181" s="66">
        <f t="shared" si="62"/>
        <v>0</v>
      </c>
      <c r="J181" s="66">
        <f t="shared" si="62"/>
        <v>0</v>
      </c>
      <c r="K181" s="66">
        <f t="shared" si="62"/>
        <v>0</v>
      </c>
      <c r="L181" s="66">
        <f t="shared" si="62"/>
        <v>116.945</v>
      </c>
      <c r="M181" s="66">
        <f t="shared" si="62"/>
        <v>90</v>
      </c>
      <c r="N181" s="66">
        <f t="shared" si="62"/>
        <v>15.1</v>
      </c>
      <c r="O181" s="66">
        <f t="shared" si="62"/>
        <v>42.045</v>
      </c>
      <c r="P181" s="66">
        <f t="shared" si="62"/>
        <v>35.555</v>
      </c>
      <c r="Q181" s="66">
        <f t="shared" si="62"/>
        <v>0</v>
      </c>
      <c r="R181" s="66">
        <f t="shared" si="62"/>
        <v>0</v>
      </c>
      <c r="S181" s="66">
        <f t="shared" si="62"/>
        <v>0</v>
      </c>
      <c r="T181" s="66">
        <f t="shared" si="62"/>
        <v>0</v>
      </c>
      <c r="U181" s="66">
        <f t="shared" si="62"/>
        <v>0</v>
      </c>
      <c r="V181" s="66">
        <f t="shared" si="62"/>
        <v>60</v>
      </c>
      <c r="W181" s="66">
        <f t="shared" si="62"/>
        <v>0</v>
      </c>
      <c r="X181" s="66">
        <f t="shared" si="62"/>
        <v>140</v>
      </c>
      <c r="Y181" s="66">
        <f t="shared" si="62"/>
        <v>0</v>
      </c>
      <c r="Z181" s="66">
        <f t="shared" si="62"/>
        <v>0</v>
      </c>
      <c r="AA181" s="66">
        <f t="shared" si="62"/>
        <v>0</v>
      </c>
      <c r="AB181" s="66">
        <f t="shared" si="62"/>
        <v>0</v>
      </c>
      <c r="AC181" s="66">
        <f t="shared" si="62"/>
        <v>0</v>
      </c>
      <c r="AD181" s="66">
        <f t="shared" si="62"/>
        <v>0</v>
      </c>
      <c r="AE181" s="66">
        <f t="shared" si="62"/>
        <v>0</v>
      </c>
      <c r="AF181" s="32"/>
    </row>
    <row r="182" spans="1:32" s="12" customFormat="1" ht="18.75" customHeight="1">
      <c r="A182" s="33" t="s">
        <v>15</v>
      </c>
      <c r="B182" s="67">
        <f aca="true" t="shared" si="63" ref="B182:C185">B188</f>
        <v>0</v>
      </c>
      <c r="C182" s="67">
        <f t="shared" si="63"/>
        <v>0</v>
      </c>
      <c r="D182" s="67">
        <f>C182</f>
        <v>0</v>
      </c>
      <c r="E182" s="67">
        <f>E188</f>
        <v>0</v>
      </c>
      <c r="F182" s="42" t="e">
        <f>E182/B182*100</f>
        <v>#DIV/0!</v>
      </c>
      <c r="G182" s="42" t="e">
        <f>E182/C182*100</f>
        <v>#DIV/0!</v>
      </c>
      <c r="H182" s="67">
        <f aca="true" t="shared" si="64" ref="H182:AE182">H188</f>
        <v>0</v>
      </c>
      <c r="I182" s="67">
        <f t="shared" si="64"/>
        <v>0</v>
      </c>
      <c r="J182" s="67">
        <f t="shared" si="64"/>
        <v>0</v>
      </c>
      <c r="K182" s="67">
        <f t="shared" si="64"/>
        <v>0</v>
      </c>
      <c r="L182" s="67">
        <f t="shared" si="64"/>
        <v>0</v>
      </c>
      <c r="M182" s="67">
        <f t="shared" si="64"/>
        <v>0</v>
      </c>
      <c r="N182" s="67">
        <f t="shared" si="64"/>
        <v>0</v>
      </c>
      <c r="O182" s="67">
        <f t="shared" si="64"/>
        <v>0</v>
      </c>
      <c r="P182" s="67">
        <f t="shared" si="64"/>
        <v>0</v>
      </c>
      <c r="Q182" s="67">
        <f t="shared" si="64"/>
        <v>0</v>
      </c>
      <c r="R182" s="67">
        <f t="shared" si="64"/>
        <v>0</v>
      </c>
      <c r="S182" s="67">
        <f t="shared" si="64"/>
        <v>0</v>
      </c>
      <c r="T182" s="67">
        <f t="shared" si="64"/>
        <v>0</v>
      </c>
      <c r="U182" s="67">
        <f t="shared" si="64"/>
        <v>0</v>
      </c>
      <c r="V182" s="67">
        <f t="shared" si="64"/>
        <v>0</v>
      </c>
      <c r="W182" s="67">
        <f t="shared" si="64"/>
        <v>0</v>
      </c>
      <c r="X182" s="67">
        <f t="shared" si="64"/>
        <v>0</v>
      </c>
      <c r="Y182" s="67">
        <f t="shared" si="64"/>
        <v>0</v>
      </c>
      <c r="Z182" s="67">
        <f t="shared" si="64"/>
        <v>0</v>
      </c>
      <c r="AA182" s="67">
        <f t="shared" si="64"/>
        <v>0</v>
      </c>
      <c r="AB182" s="67">
        <f t="shared" si="64"/>
        <v>0</v>
      </c>
      <c r="AC182" s="67">
        <f t="shared" si="64"/>
        <v>0</v>
      </c>
      <c r="AD182" s="67">
        <f t="shared" si="64"/>
        <v>0</v>
      </c>
      <c r="AE182" s="67">
        <f t="shared" si="64"/>
        <v>0</v>
      </c>
      <c r="AF182" s="34"/>
    </row>
    <row r="183" spans="1:32" s="12" customFormat="1" ht="18.75" customHeight="1">
      <c r="A183" s="33" t="s">
        <v>13</v>
      </c>
      <c r="B183" s="67">
        <f t="shared" si="63"/>
        <v>0</v>
      </c>
      <c r="C183" s="67">
        <f t="shared" si="63"/>
        <v>0</v>
      </c>
      <c r="D183" s="67">
        <f>C183</f>
        <v>0</v>
      </c>
      <c r="E183" s="67">
        <f>E189</f>
        <v>0</v>
      </c>
      <c r="F183" s="42" t="e">
        <f>E183/B183*100</f>
        <v>#DIV/0!</v>
      </c>
      <c r="G183" s="42" t="e">
        <f>E183/C183*100</f>
        <v>#DIV/0!</v>
      </c>
      <c r="H183" s="67">
        <f aca="true" t="shared" si="65" ref="H183:AE183">H189</f>
        <v>0</v>
      </c>
      <c r="I183" s="67">
        <f t="shared" si="65"/>
        <v>0</v>
      </c>
      <c r="J183" s="67">
        <f t="shared" si="65"/>
        <v>0</v>
      </c>
      <c r="K183" s="67">
        <f t="shared" si="65"/>
        <v>0</v>
      </c>
      <c r="L183" s="67">
        <f t="shared" si="65"/>
        <v>0</v>
      </c>
      <c r="M183" s="67">
        <f t="shared" si="65"/>
        <v>0</v>
      </c>
      <c r="N183" s="67">
        <f t="shared" si="65"/>
        <v>0</v>
      </c>
      <c r="O183" s="67">
        <f t="shared" si="65"/>
        <v>0</v>
      </c>
      <c r="P183" s="67">
        <f t="shared" si="65"/>
        <v>0</v>
      </c>
      <c r="Q183" s="67">
        <f t="shared" si="65"/>
        <v>0</v>
      </c>
      <c r="R183" s="67">
        <f t="shared" si="65"/>
        <v>0</v>
      </c>
      <c r="S183" s="67">
        <f t="shared" si="65"/>
        <v>0</v>
      </c>
      <c r="T183" s="67">
        <f t="shared" si="65"/>
        <v>0</v>
      </c>
      <c r="U183" s="67">
        <f t="shared" si="65"/>
        <v>0</v>
      </c>
      <c r="V183" s="67">
        <f t="shared" si="65"/>
        <v>0</v>
      </c>
      <c r="W183" s="67">
        <f t="shared" si="65"/>
        <v>0</v>
      </c>
      <c r="X183" s="67">
        <f t="shared" si="65"/>
        <v>0</v>
      </c>
      <c r="Y183" s="67">
        <f t="shared" si="65"/>
        <v>0</v>
      </c>
      <c r="Z183" s="67">
        <f t="shared" si="65"/>
        <v>0</v>
      </c>
      <c r="AA183" s="67">
        <f t="shared" si="65"/>
        <v>0</v>
      </c>
      <c r="AB183" s="67">
        <f t="shared" si="65"/>
        <v>0</v>
      </c>
      <c r="AC183" s="67">
        <f t="shared" si="65"/>
        <v>0</v>
      </c>
      <c r="AD183" s="67">
        <f t="shared" si="65"/>
        <v>0</v>
      </c>
      <c r="AE183" s="67">
        <f t="shared" si="65"/>
        <v>0</v>
      </c>
      <c r="AF183" s="34"/>
    </row>
    <row r="184" spans="1:32" s="12" customFormat="1" ht="18.75" customHeight="1">
      <c r="A184" s="33" t="s">
        <v>14</v>
      </c>
      <c r="B184" s="67">
        <f t="shared" si="63"/>
        <v>367.6</v>
      </c>
      <c r="C184" s="67">
        <f t="shared" si="63"/>
        <v>116.945</v>
      </c>
      <c r="D184" s="67">
        <f>C184</f>
        <v>116.945</v>
      </c>
      <c r="E184" s="67">
        <f>E190</f>
        <v>132.045</v>
      </c>
      <c r="F184" s="42">
        <f>E184/B184*100</f>
        <v>35.920837867247</v>
      </c>
      <c r="G184" s="42">
        <f>E184/C184*100</f>
        <v>112.91205267433409</v>
      </c>
      <c r="H184" s="67">
        <f aca="true" t="shared" si="66" ref="H184:AE184">H190</f>
        <v>0</v>
      </c>
      <c r="I184" s="67">
        <f t="shared" si="66"/>
        <v>0</v>
      </c>
      <c r="J184" s="67">
        <f t="shared" si="66"/>
        <v>0</v>
      </c>
      <c r="K184" s="67">
        <f t="shared" si="66"/>
        <v>0</v>
      </c>
      <c r="L184" s="67">
        <f t="shared" si="66"/>
        <v>116.945</v>
      </c>
      <c r="M184" s="67">
        <f t="shared" si="66"/>
        <v>90</v>
      </c>
      <c r="N184" s="67">
        <f t="shared" si="66"/>
        <v>15.1</v>
      </c>
      <c r="O184" s="67">
        <f t="shared" si="66"/>
        <v>42.045</v>
      </c>
      <c r="P184" s="67">
        <f t="shared" si="66"/>
        <v>35.555</v>
      </c>
      <c r="Q184" s="67">
        <f t="shared" si="66"/>
        <v>0</v>
      </c>
      <c r="R184" s="67">
        <f t="shared" si="66"/>
        <v>0</v>
      </c>
      <c r="S184" s="67">
        <f t="shared" si="66"/>
        <v>0</v>
      </c>
      <c r="T184" s="67">
        <f t="shared" si="66"/>
        <v>0</v>
      </c>
      <c r="U184" s="67">
        <f t="shared" si="66"/>
        <v>0</v>
      </c>
      <c r="V184" s="67">
        <f t="shared" si="66"/>
        <v>60</v>
      </c>
      <c r="W184" s="67">
        <f t="shared" si="66"/>
        <v>0</v>
      </c>
      <c r="X184" s="67">
        <f t="shared" si="66"/>
        <v>140</v>
      </c>
      <c r="Y184" s="67">
        <f t="shared" si="66"/>
        <v>0</v>
      </c>
      <c r="Z184" s="67">
        <f t="shared" si="66"/>
        <v>0</v>
      </c>
      <c r="AA184" s="67">
        <f t="shared" si="66"/>
        <v>0</v>
      </c>
      <c r="AB184" s="67">
        <f t="shared" si="66"/>
        <v>0</v>
      </c>
      <c r="AC184" s="67">
        <f t="shared" si="66"/>
        <v>0</v>
      </c>
      <c r="AD184" s="67">
        <f t="shared" si="66"/>
        <v>0</v>
      </c>
      <c r="AE184" s="67">
        <f t="shared" si="66"/>
        <v>0</v>
      </c>
      <c r="AF184" s="34"/>
    </row>
    <row r="185" spans="1:32" s="12" customFormat="1" ht="18.75" customHeight="1">
      <c r="A185" s="33" t="s">
        <v>43</v>
      </c>
      <c r="B185" s="67">
        <f t="shared" si="63"/>
        <v>0</v>
      </c>
      <c r="C185" s="67">
        <f t="shared" si="63"/>
        <v>0</v>
      </c>
      <c r="D185" s="67">
        <f>C185</f>
        <v>0</v>
      </c>
      <c r="E185" s="67">
        <f>E191</f>
        <v>0</v>
      </c>
      <c r="F185" s="42" t="e">
        <f>E185/B185*100</f>
        <v>#DIV/0!</v>
      </c>
      <c r="G185" s="42" t="e">
        <f>E185/C185*100</f>
        <v>#DIV/0!</v>
      </c>
      <c r="H185" s="67">
        <f aca="true" t="shared" si="67" ref="H185:AE185">H191</f>
        <v>0</v>
      </c>
      <c r="I185" s="67">
        <f t="shared" si="67"/>
        <v>0</v>
      </c>
      <c r="J185" s="67">
        <f t="shared" si="67"/>
        <v>0</v>
      </c>
      <c r="K185" s="67">
        <f t="shared" si="67"/>
        <v>0</v>
      </c>
      <c r="L185" s="67">
        <f t="shared" si="67"/>
        <v>0</v>
      </c>
      <c r="M185" s="67">
        <f t="shared" si="67"/>
        <v>0</v>
      </c>
      <c r="N185" s="67">
        <f t="shared" si="67"/>
        <v>0</v>
      </c>
      <c r="O185" s="67">
        <f t="shared" si="67"/>
        <v>0</v>
      </c>
      <c r="P185" s="67">
        <f t="shared" si="67"/>
        <v>0</v>
      </c>
      <c r="Q185" s="67">
        <f t="shared" si="67"/>
        <v>0</v>
      </c>
      <c r="R185" s="67">
        <f t="shared" si="67"/>
        <v>0</v>
      </c>
      <c r="S185" s="67">
        <f t="shared" si="67"/>
        <v>0</v>
      </c>
      <c r="T185" s="67">
        <f t="shared" si="67"/>
        <v>0</v>
      </c>
      <c r="U185" s="67">
        <f t="shared" si="67"/>
        <v>0</v>
      </c>
      <c r="V185" s="67">
        <f t="shared" si="67"/>
        <v>0</v>
      </c>
      <c r="W185" s="67">
        <f t="shared" si="67"/>
        <v>0</v>
      </c>
      <c r="X185" s="67">
        <f t="shared" si="67"/>
        <v>0</v>
      </c>
      <c r="Y185" s="67">
        <f t="shared" si="67"/>
        <v>0</v>
      </c>
      <c r="Z185" s="67">
        <f t="shared" si="67"/>
        <v>0</v>
      </c>
      <c r="AA185" s="67">
        <f t="shared" si="67"/>
        <v>0</v>
      </c>
      <c r="AB185" s="67">
        <f t="shared" si="67"/>
        <v>0</v>
      </c>
      <c r="AC185" s="67">
        <f t="shared" si="67"/>
        <v>0</v>
      </c>
      <c r="AD185" s="67">
        <f t="shared" si="67"/>
        <v>0</v>
      </c>
      <c r="AE185" s="67">
        <f t="shared" si="67"/>
        <v>0</v>
      </c>
      <c r="AF185" s="61"/>
    </row>
    <row r="186" spans="1:32" s="12" customFormat="1" ht="55.5" customHeight="1">
      <c r="A186" s="47" t="s">
        <v>57</v>
      </c>
      <c r="B186" s="70"/>
      <c r="C186" s="70"/>
      <c r="D186" s="70"/>
      <c r="E186" s="70"/>
      <c r="F186" s="45"/>
      <c r="G186" s="45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97"/>
    </row>
    <row r="187" spans="1:32" s="12" customFormat="1" ht="18.75" customHeight="1">
      <c r="A187" s="18" t="s">
        <v>16</v>
      </c>
      <c r="B187" s="78">
        <f>B188+B189+B190+B191</f>
        <v>367.6</v>
      </c>
      <c r="C187" s="78">
        <f>C188+C189+C190+C191</f>
        <v>116.945</v>
      </c>
      <c r="D187" s="78">
        <f>D188+D189+D190+D191</f>
        <v>116.945</v>
      </c>
      <c r="E187" s="78">
        <f>E188+E189+E190+E191</f>
        <v>132.045</v>
      </c>
      <c r="F187" s="48">
        <f>E187/B187*100</f>
        <v>35.920837867247</v>
      </c>
      <c r="G187" s="48">
        <f>E187/C187*100</f>
        <v>112.91205267433409</v>
      </c>
      <c r="H187" s="78">
        <f aca="true" t="shared" si="68" ref="H187:AE187">H188+H189+H190+H191</f>
        <v>0</v>
      </c>
      <c r="I187" s="78">
        <f t="shared" si="68"/>
        <v>0</v>
      </c>
      <c r="J187" s="78">
        <f t="shared" si="68"/>
        <v>0</v>
      </c>
      <c r="K187" s="78">
        <f t="shared" si="68"/>
        <v>0</v>
      </c>
      <c r="L187" s="78">
        <f t="shared" si="68"/>
        <v>116.945</v>
      </c>
      <c r="M187" s="78">
        <f t="shared" si="68"/>
        <v>90</v>
      </c>
      <c r="N187" s="78">
        <f t="shared" si="68"/>
        <v>15.1</v>
      </c>
      <c r="O187" s="78">
        <f t="shared" si="68"/>
        <v>42.045</v>
      </c>
      <c r="P187" s="78">
        <f t="shared" si="68"/>
        <v>35.555</v>
      </c>
      <c r="Q187" s="78">
        <f t="shared" si="68"/>
        <v>0</v>
      </c>
      <c r="R187" s="78">
        <f t="shared" si="68"/>
        <v>0</v>
      </c>
      <c r="S187" s="78">
        <f t="shared" si="68"/>
        <v>0</v>
      </c>
      <c r="T187" s="78">
        <f t="shared" si="68"/>
        <v>0</v>
      </c>
      <c r="U187" s="78">
        <f t="shared" si="68"/>
        <v>0</v>
      </c>
      <c r="V187" s="78">
        <f t="shared" si="68"/>
        <v>60</v>
      </c>
      <c r="W187" s="78">
        <f t="shared" si="68"/>
        <v>0</v>
      </c>
      <c r="X187" s="78">
        <f t="shared" si="68"/>
        <v>140</v>
      </c>
      <c r="Y187" s="78">
        <f t="shared" si="68"/>
        <v>0</v>
      </c>
      <c r="Z187" s="78">
        <f t="shared" si="68"/>
        <v>0</v>
      </c>
      <c r="AA187" s="78">
        <f t="shared" si="68"/>
        <v>0</v>
      </c>
      <c r="AB187" s="78">
        <f t="shared" si="68"/>
        <v>0</v>
      </c>
      <c r="AC187" s="78">
        <f t="shared" si="68"/>
        <v>0</v>
      </c>
      <c r="AD187" s="78">
        <f t="shared" si="68"/>
        <v>0</v>
      </c>
      <c r="AE187" s="78">
        <f t="shared" si="68"/>
        <v>0</v>
      </c>
      <c r="AF187" s="97"/>
    </row>
    <row r="188" spans="1:32" s="12" customFormat="1" ht="18.75" customHeight="1">
      <c r="A188" s="2" t="s">
        <v>15</v>
      </c>
      <c r="B188" s="68">
        <f>B195+B201+B207</f>
        <v>0</v>
      </c>
      <c r="C188" s="70">
        <f>H188+J188+L188</f>
        <v>0</v>
      </c>
      <c r="D188" s="68">
        <f>C188</f>
        <v>0</v>
      </c>
      <c r="E188" s="68">
        <f>E195+E201+E207</f>
        <v>0</v>
      </c>
      <c r="F188" s="45" t="e">
        <f>E188/B188*100</f>
        <v>#DIV/0!</v>
      </c>
      <c r="G188" s="45" t="e">
        <f>E188/C188*100</f>
        <v>#DIV/0!</v>
      </c>
      <c r="H188" s="68">
        <f aca="true" t="shared" si="69" ref="H188:AE188">H195+H201+H207</f>
        <v>0</v>
      </c>
      <c r="I188" s="68">
        <f t="shared" si="69"/>
        <v>0</v>
      </c>
      <c r="J188" s="68">
        <f t="shared" si="69"/>
        <v>0</v>
      </c>
      <c r="K188" s="68">
        <f t="shared" si="69"/>
        <v>0</v>
      </c>
      <c r="L188" s="68">
        <f t="shared" si="69"/>
        <v>0</v>
      </c>
      <c r="M188" s="68">
        <f t="shared" si="69"/>
        <v>0</v>
      </c>
      <c r="N188" s="68">
        <f t="shared" si="69"/>
        <v>0</v>
      </c>
      <c r="O188" s="68">
        <f t="shared" si="69"/>
        <v>0</v>
      </c>
      <c r="P188" s="68">
        <f t="shared" si="69"/>
        <v>0</v>
      </c>
      <c r="Q188" s="68">
        <f t="shared" si="69"/>
        <v>0</v>
      </c>
      <c r="R188" s="68">
        <f t="shared" si="69"/>
        <v>0</v>
      </c>
      <c r="S188" s="68">
        <f t="shared" si="69"/>
        <v>0</v>
      </c>
      <c r="T188" s="68">
        <f t="shared" si="69"/>
        <v>0</v>
      </c>
      <c r="U188" s="68">
        <f t="shared" si="69"/>
        <v>0</v>
      </c>
      <c r="V188" s="68">
        <f t="shared" si="69"/>
        <v>0</v>
      </c>
      <c r="W188" s="68">
        <f t="shared" si="69"/>
        <v>0</v>
      </c>
      <c r="X188" s="68">
        <f t="shared" si="69"/>
        <v>0</v>
      </c>
      <c r="Y188" s="68">
        <f t="shared" si="69"/>
        <v>0</v>
      </c>
      <c r="Z188" s="68">
        <f t="shared" si="69"/>
        <v>0</v>
      </c>
      <c r="AA188" s="68">
        <f t="shared" si="69"/>
        <v>0</v>
      </c>
      <c r="AB188" s="68">
        <f t="shared" si="69"/>
        <v>0</v>
      </c>
      <c r="AC188" s="68">
        <f t="shared" si="69"/>
        <v>0</v>
      </c>
      <c r="AD188" s="68">
        <f t="shared" si="69"/>
        <v>0</v>
      </c>
      <c r="AE188" s="68">
        <f t="shared" si="69"/>
        <v>0</v>
      </c>
      <c r="AF188" s="97"/>
    </row>
    <row r="189" spans="1:32" s="12" customFormat="1" ht="18.75" customHeight="1">
      <c r="A189" s="20" t="s">
        <v>13</v>
      </c>
      <c r="B189" s="68">
        <f>B196+B202+B208</f>
        <v>0</v>
      </c>
      <c r="C189" s="70">
        <f>H189+J189+L189</f>
        <v>0</v>
      </c>
      <c r="D189" s="68">
        <f>C189</f>
        <v>0</v>
      </c>
      <c r="E189" s="68">
        <f>E196+E202+E208</f>
        <v>0</v>
      </c>
      <c r="F189" s="45" t="e">
        <f>E189/B189*100</f>
        <v>#DIV/0!</v>
      </c>
      <c r="G189" s="45" t="e">
        <f>E189/C189*100</f>
        <v>#DIV/0!</v>
      </c>
      <c r="H189" s="68">
        <f aca="true" t="shared" si="70" ref="H189:AE189">H196+H202+H208</f>
        <v>0</v>
      </c>
      <c r="I189" s="68">
        <f t="shared" si="70"/>
        <v>0</v>
      </c>
      <c r="J189" s="68">
        <f t="shared" si="70"/>
        <v>0</v>
      </c>
      <c r="K189" s="68">
        <f t="shared" si="70"/>
        <v>0</v>
      </c>
      <c r="L189" s="68">
        <f t="shared" si="70"/>
        <v>0</v>
      </c>
      <c r="M189" s="68">
        <f t="shared" si="70"/>
        <v>0</v>
      </c>
      <c r="N189" s="68">
        <f t="shared" si="70"/>
        <v>0</v>
      </c>
      <c r="O189" s="68">
        <f t="shared" si="70"/>
        <v>0</v>
      </c>
      <c r="P189" s="68">
        <f t="shared" si="70"/>
        <v>0</v>
      </c>
      <c r="Q189" s="68">
        <f t="shared" si="70"/>
        <v>0</v>
      </c>
      <c r="R189" s="68">
        <f t="shared" si="70"/>
        <v>0</v>
      </c>
      <c r="S189" s="68">
        <f t="shared" si="70"/>
        <v>0</v>
      </c>
      <c r="T189" s="68">
        <f t="shared" si="70"/>
        <v>0</v>
      </c>
      <c r="U189" s="68">
        <f t="shared" si="70"/>
        <v>0</v>
      </c>
      <c r="V189" s="68">
        <f t="shared" si="70"/>
        <v>0</v>
      </c>
      <c r="W189" s="68">
        <f t="shared" si="70"/>
        <v>0</v>
      </c>
      <c r="X189" s="68">
        <f t="shared" si="70"/>
        <v>0</v>
      </c>
      <c r="Y189" s="68">
        <f t="shared" si="70"/>
        <v>0</v>
      </c>
      <c r="Z189" s="68">
        <f t="shared" si="70"/>
        <v>0</v>
      </c>
      <c r="AA189" s="68">
        <f t="shared" si="70"/>
        <v>0</v>
      </c>
      <c r="AB189" s="68">
        <f t="shared" si="70"/>
        <v>0</v>
      </c>
      <c r="AC189" s="68">
        <f t="shared" si="70"/>
        <v>0</v>
      </c>
      <c r="AD189" s="68">
        <f t="shared" si="70"/>
        <v>0</v>
      </c>
      <c r="AE189" s="68">
        <f t="shared" si="70"/>
        <v>0</v>
      </c>
      <c r="AF189" s="97"/>
    </row>
    <row r="190" spans="1:32" s="12" customFormat="1" ht="18.75" customHeight="1">
      <c r="A190" s="20" t="s">
        <v>14</v>
      </c>
      <c r="B190" s="68">
        <f>B197+B203+B209</f>
        <v>367.6</v>
      </c>
      <c r="C190" s="70">
        <f>H190+J190+L190</f>
        <v>116.945</v>
      </c>
      <c r="D190" s="68">
        <f>C190</f>
        <v>116.945</v>
      </c>
      <c r="E190" s="68">
        <f>E197+E203+E209</f>
        <v>132.045</v>
      </c>
      <c r="F190" s="45">
        <f>E190/B190*100</f>
        <v>35.920837867247</v>
      </c>
      <c r="G190" s="45">
        <f>E190/C190*100</f>
        <v>112.91205267433409</v>
      </c>
      <c r="H190" s="68">
        <f aca="true" t="shared" si="71" ref="H190:AE190">H197+H203+H209</f>
        <v>0</v>
      </c>
      <c r="I190" s="68">
        <f t="shared" si="71"/>
        <v>0</v>
      </c>
      <c r="J190" s="68">
        <f t="shared" si="71"/>
        <v>0</v>
      </c>
      <c r="K190" s="68">
        <f t="shared" si="71"/>
        <v>0</v>
      </c>
      <c r="L190" s="68">
        <f t="shared" si="71"/>
        <v>116.945</v>
      </c>
      <c r="M190" s="68">
        <f t="shared" si="71"/>
        <v>90</v>
      </c>
      <c r="N190" s="68">
        <f t="shared" si="71"/>
        <v>15.1</v>
      </c>
      <c r="O190" s="68">
        <f t="shared" si="71"/>
        <v>42.045</v>
      </c>
      <c r="P190" s="68">
        <f t="shared" si="71"/>
        <v>35.555</v>
      </c>
      <c r="Q190" s="68">
        <f t="shared" si="71"/>
        <v>0</v>
      </c>
      <c r="R190" s="68">
        <f t="shared" si="71"/>
        <v>0</v>
      </c>
      <c r="S190" s="68">
        <f t="shared" si="71"/>
        <v>0</v>
      </c>
      <c r="T190" s="68">
        <f t="shared" si="71"/>
        <v>0</v>
      </c>
      <c r="U190" s="68">
        <f t="shared" si="71"/>
        <v>0</v>
      </c>
      <c r="V190" s="68">
        <f t="shared" si="71"/>
        <v>60</v>
      </c>
      <c r="W190" s="68">
        <f t="shared" si="71"/>
        <v>0</v>
      </c>
      <c r="X190" s="68">
        <f t="shared" si="71"/>
        <v>140</v>
      </c>
      <c r="Y190" s="68">
        <f t="shared" si="71"/>
        <v>0</v>
      </c>
      <c r="Z190" s="68">
        <f t="shared" si="71"/>
        <v>0</v>
      </c>
      <c r="AA190" s="68">
        <f t="shared" si="71"/>
        <v>0</v>
      </c>
      <c r="AB190" s="68">
        <f t="shared" si="71"/>
        <v>0</v>
      </c>
      <c r="AC190" s="68">
        <f t="shared" si="71"/>
        <v>0</v>
      </c>
      <c r="AD190" s="68">
        <f t="shared" si="71"/>
        <v>0</v>
      </c>
      <c r="AE190" s="68">
        <f t="shared" si="71"/>
        <v>0</v>
      </c>
      <c r="AF190" s="97"/>
    </row>
    <row r="191" spans="1:32" s="12" customFormat="1" ht="18.75" customHeight="1">
      <c r="A191" s="20" t="s">
        <v>43</v>
      </c>
      <c r="B191" s="68">
        <f>B198+B204+B210</f>
        <v>0</v>
      </c>
      <c r="C191" s="70">
        <f>H191+J191+L191</f>
        <v>0</v>
      </c>
      <c r="D191" s="68">
        <f>C191</f>
        <v>0</v>
      </c>
      <c r="E191" s="68">
        <f>E198+E204+E210</f>
        <v>0</v>
      </c>
      <c r="F191" s="45" t="e">
        <f>E191/B191*100</f>
        <v>#DIV/0!</v>
      </c>
      <c r="G191" s="45" t="e">
        <f>E191/C191*100</f>
        <v>#DIV/0!</v>
      </c>
      <c r="H191" s="68">
        <f aca="true" t="shared" si="72" ref="H191:AE191">H198+H204+H210</f>
        <v>0</v>
      </c>
      <c r="I191" s="68">
        <f t="shared" si="72"/>
        <v>0</v>
      </c>
      <c r="J191" s="68">
        <f t="shared" si="72"/>
        <v>0</v>
      </c>
      <c r="K191" s="68">
        <f t="shared" si="72"/>
        <v>0</v>
      </c>
      <c r="L191" s="68">
        <f t="shared" si="72"/>
        <v>0</v>
      </c>
      <c r="M191" s="68">
        <f t="shared" si="72"/>
        <v>0</v>
      </c>
      <c r="N191" s="68">
        <f t="shared" si="72"/>
        <v>0</v>
      </c>
      <c r="O191" s="68">
        <f t="shared" si="72"/>
        <v>0</v>
      </c>
      <c r="P191" s="68">
        <f t="shared" si="72"/>
        <v>0</v>
      </c>
      <c r="Q191" s="68">
        <f t="shared" si="72"/>
        <v>0</v>
      </c>
      <c r="R191" s="68">
        <f t="shared" si="72"/>
        <v>0</v>
      </c>
      <c r="S191" s="68">
        <f t="shared" si="72"/>
        <v>0</v>
      </c>
      <c r="T191" s="68">
        <f t="shared" si="72"/>
        <v>0</v>
      </c>
      <c r="U191" s="68">
        <f t="shared" si="72"/>
        <v>0</v>
      </c>
      <c r="V191" s="68">
        <f t="shared" si="72"/>
        <v>0</v>
      </c>
      <c r="W191" s="68">
        <f t="shared" si="72"/>
        <v>0</v>
      </c>
      <c r="X191" s="68">
        <f t="shared" si="72"/>
        <v>0</v>
      </c>
      <c r="Y191" s="68">
        <f t="shared" si="72"/>
        <v>0</v>
      </c>
      <c r="Z191" s="68">
        <f t="shared" si="72"/>
        <v>0</v>
      </c>
      <c r="AA191" s="68">
        <f t="shared" si="72"/>
        <v>0</v>
      </c>
      <c r="AB191" s="68">
        <f t="shared" si="72"/>
        <v>0</v>
      </c>
      <c r="AC191" s="68">
        <f t="shared" si="72"/>
        <v>0</v>
      </c>
      <c r="AD191" s="68">
        <f t="shared" si="72"/>
        <v>0</v>
      </c>
      <c r="AE191" s="68">
        <f t="shared" si="72"/>
        <v>0</v>
      </c>
      <c r="AF191" s="97"/>
    </row>
    <row r="192" spans="1:32" s="12" customFormat="1" ht="18.75" customHeight="1">
      <c r="A192" s="98" t="s">
        <v>48</v>
      </c>
      <c r="B192" s="68"/>
      <c r="C192" s="70"/>
      <c r="D192" s="68"/>
      <c r="E192" s="68"/>
      <c r="F192" s="45"/>
      <c r="G192" s="4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97"/>
    </row>
    <row r="193" spans="1:32" s="12" customFormat="1" ht="18.75" customHeight="1">
      <c r="A193" s="20" t="s">
        <v>31</v>
      </c>
      <c r="B193" s="68"/>
      <c r="C193" s="70"/>
      <c r="D193" s="70"/>
      <c r="E193" s="70"/>
      <c r="F193" s="45"/>
      <c r="G193" s="45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109"/>
    </row>
    <row r="194" spans="1:32" s="12" customFormat="1" ht="18.75" customHeight="1">
      <c r="A194" s="18" t="s">
        <v>16</v>
      </c>
      <c r="B194" s="72">
        <f>B196+B197</f>
        <v>105.1</v>
      </c>
      <c r="C194" s="69">
        <f>C196+C197</f>
        <v>105.1</v>
      </c>
      <c r="D194" s="69">
        <f>C194</f>
        <v>105.1</v>
      </c>
      <c r="E194" s="69">
        <f>E196+E197</f>
        <v>105.1</v>
      </c>
      <c r="F194" s="48">
        <f>E194/B194*100</f>
        <v>100</v>
      </c>
      <c r="G194" s="48">
        <f>E194/C194*100</f>
        <v>100</v>
      </c>
      <c r="H194" s="25">
        <f aca="true" t="shared" si="73" ref="H194:AE194">H195+H196+H197</f>
        <v>0</v>
      </c>
      <c r="I194" s="25">
        <f t="shared" si="73"/>
        <v>0</v>
      </c>
      <c r="J194" s="25">
        <f t="shared" si="73"/>
        <v>0</v>
      </c>
      <c r="K194" s="25">
        <f t="shared" si="73"/>
        <v>0</v>
      </c>
      <c r="L194" s="25">
        <f t="shared" si="73"/>
        <v>90</v>
      </c>
      <c r="M194" s="25">
        <f t="shared" si="73"/>
        <v>90</v>
      </c>
      <c r="N194" s="25">
        <f t="shared" si="73"/>
        <v>15.1</v>
      </c>
      <c r="O194" s="25">
        <f t="shared" si="73"/>
        <v>15.1</v>
      </c>
      <c r="P194" s="25">
        <f t="shared" si="73"/>
        <v>0</v>
      </c>
      <c r="Q194" s="25">
        <f t="shared" si="73"/>
        <v>0</v>
      </c>
      <c r="R194" s="25">
        <f t="shared" si="73"/>
        <v>0</v>
      </c>
      <c r="S194" s="25">
        <f t="shared" si="73"/>
        <v>0</v>
      </c>
      <c r="T194" s="25">
        <f t="shared" si="73"/>
        <v>0</v>
      </c>
      <c r="U194" s="25">
        <f t="shared" si="73"/>
        <v>0</v>
      </c>
      <c r="V194" s="25">
        <f t="shared" si="73"/>
        <v>0</v>
      </c>
      <c r="W194" s="25">
        <f t="shared" si="73"/>
        <v>0</v>
      </c>
      <c r="X194" s="25">
        <f t="shared" si="73"/>
        <v>0</v>
      </c>
      <c r="Y194" s="25">
        <f t="shared" si="73"/>
        <v>0</v>
      </c>
      <c r="Z194" s="25">
        <f t="shared" si="73"/>
        <v>0</v>
      </c>
      <c r="AA194" s="25">
        <f t="shared" si="73"/>
        <v>0</v>
      </c>
      <c r="AB194" s="25">
        <f t="shared" si="73"/>
        <v>0</v>
      </c>
      <c r="AC194" s="25">
        <f t="shared" si="73"/>
        <v>0</v>
      </c>
      <c r="AD194" s="25">
        <f t="shared" si="73"/>
        <v>0</v>
      </c>
      <c r="AE194" s="25">
        <f t="shared" si="73"/>
        <v>0</v>
      </c>
      <c r="AF194" s="110"/>
    </row>
    <row r="195" spans="1:32" s="12" customFormat="1" ht="18.75" customHeight="1">
      <c r="A195" s="2" t="s">
        <v>15</v>
      </c>
      <c r="B195" s="68">
        <f>H195+J195+L195+N195+P195+R195+T195+V195+X195+Z195+AB195+AD195</f>
        <v>0</v>
      </c>
      <c r="C195" s="70">
        <f>H195+J195+L195+N195</f>
        <v>0</v>
      </c>
      <c r="D195" s="68">
        <f>C195</f>
        <v>0</v>
      </c>
      <c r="E195" s="70">
        <f>I195+K195+M195+O195+Q195+S195+U195+W195+Y195+AA195+AC195+AE195</f>
        <v>0</v>
      </c>
      <c r="F195" s="45" t="e">
        <f>E195/B195*100</f>
        <v>#DIV/0!</v>
      </c>
      <c r="G195" s="45" t="e">
        <f>E195/C195*100</f>
        <v>#DIV/0!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110"/>
    </row>
    <row r="196" spans="1:32" s="12" customFormat="1" ht="18.75" customHeight="1">
      <c r="A196" s="20" t="s">
        <v>13</v>
      </c>
      <c r="B196" s="68">
        <f>H196+J196+L196+N196+P196+R196+T196+V196+X196+Z196+AB196+AD196</f>
        <v>0</v>
      </c>
      <c r="C196" s="70">
        <f>H196+J196+L196+N196</f>
        <v>0</v>
      </c>
      <c r="D196" s="68">
        <f>C196</f>
        <v>0</v>
      </c>
      <c r="E196" s="70">
        <f>I196+K196+M196+O196+Q196+S196+U196+W196+Y196+AA196+AC196+AE196</f>
        <v>0</v>
      </c>
      <c r="F196" s="45" t="e">
        <f>E196/B196*100</f>
        <v>#DIV/0!</v>
      </c>
      <c r="G196" s="45" t="e">
        <f>E196/C196*100</f>
        <v>#DIV/0!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110"/>
    </row>
    <row r="197" spans="1:32" s="12" customFormat="1" ht="18.75" customHeight="1">
      <c r="A197" s="20" t="s">
        <v>14</v>
      </c>
      <c r="B197" s="68">
        <f>H197+J197+L197+N197+P197+R197+T197+V197+X197+Z197+AB197+AD197</f>
        <v>105.1</v>
      </c>
      <c r="C197" s="70">
        <f>H197+J197+L197+N197</f>
        <v>105.1</v>
      </c>
      <c r="D197" s="68">
        <f>C197</f>
        <v>105.1</v>
      </c>
      <c r="E197" s="70">
        <f>I197+K197+M197+O197+Q197+S197+U197+W197+Y197+AA197+AC197+AE197</f>
        <v>105.1</v>
      </c>
      <c r="F197" s="45">
        <f>E197/B197*100</f>
        <v>100</v>
      </c>
      <c r="G197" s="45">
        <f>E197/C197*100</f>
        <v>100</v>
      </c>
      <c r="H197" s="26">
        <v>0</v>
      </c>
      <c r="I197" s="26">
        <v>0</v>
      </c>
      <c r="J197" s="26">
        <v>0</v>
      </c>
      <c r="K197" s="26">
        <v>0</v>
      </c>
      <c r="L197" s="26">
        <v>90</v>
      </c>
      <c r="M197" s="26">
        <v>90</v>
      </c>
      <c r="N197" s="26">
        <v>15.1</v>
      </c>
      <c r="O197" s="26">
        <v>15.1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110"/>
    </row>
    <row r="198" spans="1:32" s="12" customFormat="1" ht="18.75" customHeight="1">
      <c r="A198" s="20" t="s">
        <v>43</v>
      </c>
      <c r="B198" s="68">
        <f>H198+J198+L198+N198+P198+R198+T198+V198+X198+Z198+AB198+AD198</f>
        <v>0</v>
      </c>
      <c r="C198" s="70">
        <f>H198+J198+L198+N198</f>
        <v>0</v>
      </c>
      <c r="D198" s="68">
        <f>C198</f>
        <v>0</v>
      </c>
      <c r="E198" s="70">
        <f>I198+K198+M198+O198+Q198+S198+U198+W198+Y198+AA198+AC198+AE198</f>
        <v>0</v>
      </c>
      <c r="F198" s="45" t="e">
        <f>E198/B198*100</f>
        <v>#DIV/0!</v>
      </c>
      <c r="G198" s="45" t="e">
        <f>E198/C198*100</f>
        <v>#DIV/0!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  <c r="AF198" s="111"/>
    </row>
    <row r="199" spans="1:32" s="12" customFormat="1" ht="18.75" customHeight="1">
      <c r="A199" s="20" t="s">
        <v>30</v>
      </c>
      <c r="B199" s="68"/>
      <c r="C199" s="70"/>
      <c r="D199" s="70"/>
      <c r="E199" s="70"/>
      <c r="F199" s="45"/>
      <c r="G199" s="4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109"/>
    </row>
    <row r="200" spans="1:32" s="12" customFormat="1" ht="18.75" customHeight="1">
      <c r="A200" s="18" t="s">
        <v>16</v>
      </c>
      <c r="B200" s="72">
        <f>B202+B203</f>
        <v>200</v>
      </c>
      <c r="C200" s="69">
        <f>C202+C203</f>
        <v>0</v>
      </c>
      <c r="D200" s="69">
        <f>C200</f>
        <v>0</v>
      </c>
      <c r="E200" s="69">
        <f>E202+E203</f>
        <v>0</v>
      </c>
      <c r="F200" s="48">
        <f>E200/B200*100</f>
        <v>0</v>
      </c>
      <c r="G200" s="48" t="e">
        <f>E200/C200*100</f>
        <v>#DIV/0!</v>
      </c>
      <c r="H200" s="25">
        <f aca="true" t="shared" si="74" ref="H200:AE200">H201+H202+H203</f>
        <v>0</v>
      </c>
      <c r="I200" s="25">
        <f t="shared" si="74"/>
        <v>0</v>
      </c>
      <c r="J200" s="25">
        <f t="shared" si="74"/>
        <v>0</v>
      </c>
      <c r="K200" s="25">
        <f t="shared" si="74"/>
        <v>0</v>
      </c>
      <c r="L200" s="25">
        <f t="shared" si="74"/>
        <v>0</v>
      </c>
      <c r="M200" s="25">
        <f t="shared" si="74"/>
        <v>0</v>
      </c>
      <c r="N200" s="25">
        <f t="shared" si="74"/>
        <v>0</v>
      </c>
      <c r="O200" s="25">
        <f t="shared" si="74"/>
        <v>0</v>
      </c>
      <c r="P200" s="25">
        <f t="shared" si="74"/>
        <v>0</v>
      </c>
      <c r="Q200" s="25">
        <f t="shared" si="74"/>
        <v>0</v>
      </c>
      <c r="R200" s="25">
        <f t="shared" si="74"/>
        <v>0</v>
      </c>
      <c r="S200" s="25">
        <f t="shared" si="74"/>
        <v>0</v>
      </c>
      <c r="T200" s="25">
        <f t="shared" si="74"/>
        <v>0</v>
      </c>
      <c r="U200" s="25">
        <f t="shared" si="74"/>
        <v>0</v>
      </c>
      <c r="V200" s="25">
        <f t="shared" si="74"/>
        <v>60</v>
      </c>
      <c r="W200" s="25">
        <f t="shared" si="74"/>
        <v>0</v>
      </c>
      <c r="X200" s="25">
        <f t="shared" si="74"/>
        <v>140</v>
      </c>
      <c r="Y200" s="25">
        <f t="shared" si="74"/>
        <v>0</v>
      </c>
      <c r="Z200" s="25">
        <f t="shared" si="74"/>
        <v>0</v>
      </c>
      <c r="AA200" s="25">
        <f t="shared" si="74"/>
        <v>0</v>
      </c>
      <c r="AB200" s="25">
        <f t="shared" si="74"/>
        <v>0</v>
      </c>
      <c r="AC200" s="25">
        <f t="shared" si="74"/>
        <v>0</v>
      </c>
      <c r="AD200" s="25">
        <f t="shared" si="74"/>
        <v>0</v>
      </c>
      <c r="AE200" s="25">
        <f t="shared" si="74"/>
        <v>0</v>
      </c>
      <c r="AF200" s="110"/>
    </row>
    <row r="201" spans="1:32" s="12" customFormat="1" ht="18.75" customHeight="1">
      <c r="A201" s="2" t="s">
        <v>15</v>
      </c>
      <c r="B201" s="68">
        <f>H201+J201+L201+N201+P201+R201+T201+V201+X201+Z201+AB201+AD201</f>
        <v>0</v>
      </c>
      <c r="C201" s="70">
        <f>H201+J201+L201+N201</f>
        <v>0</v>
      </c>
      <c r="D201" s="68">
        <f>C201</f>
        <v>0</v>
      </c>
      <c r="E201" s="70">
        <f>I201+K201+M201+O201+Q201+S201+U201+W201+Y201+AA201+AC201+AE201</f>
        <v>0</v>
      </c>
      <c r="F201" s="45" t="e">
        <f>E201/B201*100</f>
        <v>#DIV/0!</v>
      </c>
      <c r="G201" s="45" t="e">
        <f>E201/C201*100</f>
        <v>#DIV/0!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110"/>
    </row>
    <row r="202" spans="1:32" s="12" customFormat="1" ht="18.75" customHeight="1">
      <c r="A202" s="20" t="s">
        <v>13</v>
      </c>
      <c r="B202" s="68">
        <f>H202+J202+L202+N202+P202+R202+T202+V202+X202+Z202+AB202+AD202</f>
        <v>0</v>
      </c>
      <c r="C202" s="70">
        <f>H202+J202+L202+N202</f>
        <v>0</v>
      </c>
      <c r="D202" s="68">
        <f>C202</f>
        <v>0</v>
      </c>
      <c r="E202" s="70">
        <f>I202+K202+M202+O202+Q202+S202+U202+W202+Y202+AA202+AC202+AE202</f>
        <v>0</v>
      </c>
      <c r="F202" s="45" t="e">
        <f>E202/B202*100</f>
        <v>#DIV/0!</v>
      </c>
      <c r="G202" s="45" t="e">
        <f>E202/C202*100</f>
        <v>#DIV/0!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110"/>
    </row>
    <row r="203" spans="1:32" s="12" customFormat="1" ht="18.75" customHeight="1">
      <c r="A203" s="20" t="s">
        <v>14</v>
      </c>
      <c r="B203" s="68">
        <f>H203+J203+L203+N203+P203+R203+T203+V203+X203+Z203+AB203+AD203</f>
        <v>200</v>
      </c>
      <c r="C203" s="70">
        <f>H203+J203+L203+N203</f>
        <v>0</v>
      </c>
      <c r="D203" s="68">
        <f>C203</f>
        <v>0</v>
      </c>
      <c r="E203" s="70">
        <f>I203+K203+M203+O203+Q203+S203+U203+W203+Y203+AA203+AC203+AE203</f>
        <v>0</v>
      </c>
      <c r="F203" s="45">
        <f>E203/B203*100</f>
        <v>0</v>
      </c>
      <c r="G203" s="45" t="e">
        <f>E203/C203*100</f>
        <v>#DIV/0!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60</v>
      </c>
      <c r="W203" s="26">
        <v>0</v>
      </c>
      <c r="X203" s="26">
        <v>140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110"/>
    </row>
    <row r="204" spans="1:32" s="12" customFormat="1" ht="18.75" customHeight="1">
      <c r="A204" s="20" t="s">
        <v>43</v>
      </c>
      <c r="B204" s="68">
        <f>H204+J204+L204+N204+P204+R204+T204+V204+X204+Z204+AB204+AD204</f>
        <v>0</v>
      </c>
      <c r="C204" s="70">
        <f>H204+J204+L204+N204</f>
        <v>0</v>
      </c>
      <c r="D204" s="68">
        <f>C204</f>
        <v>0</v>
      </c>
      <c r="E204" s="70">
        <f>I204+K204+M204+O204+Q204+S204+U204+W204+Y204+AA204+AC204+AE204</f>
        <v>0</v>
      </c>
      <c r="F204" s="45" t="e">
        <f>E204/B204*100</f>
        <v>#DIV/0!</v>
      </c>
      <c r="G204" s="45" t="e">
        <f>E204/C204*100</f>
        <v>#DIV/0!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111"/>
    </row>
    <row r="205" spans="1:32" s="12" customFormat="1" ht="18.75" customHeight="1">
      <c r="A205" s="20" t="s">
        <v>37</v>
      </c>
      <c r="B205" s="68"/>
      <c r="C205" s="70"/>
      <c r="D205" s="70"/>
      <c r="E205" s="70"/>
      <c r="F205" s="45"/>
      <c r="G205" s="4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109" t="s">
        <v>90</v>
      </c>
    </row>
    <row r="206" spans="1:32" s="12" customFormat="1" ht="18.75" customHeight="1">
      <c r="A206" s="18" t="s">
        <v>16</v>
      </c>
      <c r="B206" s="72">
        <f>B208+B209</f>
        <v>62.5</v>
      </c>
      <c r="C206" s="69">
        <f>C208+C209</f>
        <v>26.945</v>
      </c>
      <c r="D206" s="69">
        <f>C206</f>
        <v>26.945</v>
      </c>
      <c r="E206" s="69">
        <f>E208+E209</f>
        <v>26.945</v>
      </c>
      <c r="F206" s="48">
        <f>E206/B206*100</f>
        <v>43.112</v>
      </c>
      <c r="G206" s="48">
        <f>E206/C206*100</f>
        <v>100</v>
      </c>
      <c r="H206" s="25">
        <f aca="true" t="shared" si="75" ref="H206:AE206">H207+H208+H209</f>
        <v>0</v>
      </c>
      <c r="I206" s="25">
        <f t="shared" si="75"/>
        <v>0</v>
      </c>
      <c r="J206" s="25">
        <f t="shared" si="75"/>
        <v>0</v>
      </c>
      <c r="K206" s="25">
        <f t="shared" si="75"/>
        <v>0</v>
      </c>
      <c r="L206" s="25">
        <f t="shared" si="75"/>
        <v>26.945</v>
      </c>
      <c r="M206" s="25">
        <f t="shared" si="75"/>
        <v>0</v>
      </c>
      <c r="N206" s="25">
        <f t="shared" si="75"/>
        <v>0</v>
      </c>
      <c r="O206" s="25">
        <f t="shared" si="75"/>
        <v>26.945</v>
      </c>
      <c r="P206" s="25">
        <f t="shared" si="75"/>
        <v>35.555</v>
      </c>
      <c r="Q206" s="25">
        <f t="shared" si="75"/>
        <v>0</v>
      </c>
      <c r="R206" s="25">
        <f t="shared" si="75"/>
        <v>0</v>
      </c>
      <c r="S206" s="25">
        <f t="shared" si="75"/>
        <v>0</v>
      </c>
      <c r="T206" s="25">
        <f t="shared" si="75"/>
        <v>0</v>
      </c>
      <c r="U206" s="25">
        <f t="shared" si="75"/>
        <v>0</v>
      </c>
      <c r="V206" s="25">
        <f t="shared" si="75"/>
        <v>0</v>
      </c>
      <c r="W206" s="25">
        <f t="shared" si="75"/>
        <v>0</v>
      </c>
      <c r="X206" s="25">
        <f t="shared" si="75"/>
        <v>0</v>
      </c>
      <c r="Y206" s="25">
        <f t="shared" si="75"/>
        <v>0</v>
      </c>
      <c r="Z206" s="25">
        <f t="shared" si="75"/>
        <v>0</v>
      </c>
      <c r="AA206" s="25">
        <f t="shared" si="75"/>
        <v>0</v>
      </c>
      <c r="AB206" s="25">
        <f t="shared" si="75"/>
        <v>0</v>
      </c>
      <c r="AC206" s="25">
        <f t="shared" si="75"/>
        <v>0</v>
      </c>
      <c r="AD206" s="25">
        <f t="shared" si="75"/>
        <v>0</v>
      </c>
      <c r="AE206" s="25">
        <f t="shared" si="75"/>
        <v>0</v>
      </c>
      <c r="AF206" s="110"/>
    </row>
    <row r="207" spans="1:32" s="12" customFormat="1" ht="18.75" customHeight="1">
      <c r="A207" s="2" t="s">
        <v>15</v>
      </c>
      <c r="B207" s="68">
        <f>H207+J207+L207+N207+P207+R207+T207+V207+X207+Z207+AB207+AD207</f>
        <v>0</v>
      </c>
      <c r="C207" s="70">
        <f>H207+J207+L207+N207</f>
        <v>0</v>
      </c>
      <c r="D207" s="68">
        <f>C207</f>
        <v>0</v>
      </c>
      <c r="E207" s="70">
        <f>I207+K207+M207+O207+Q207+S207+U207+W207+Y207+AA207+AC207+AE207</f>
        <v>0</v>
      </c>
      <c r="F207" s="45" t="e">
        <f>E207/B207*100</f>
        <v>#DIV/0!</v>
      </c>
      <c r="G207" s="45" t="e">
        <f>E207/C207*100</f>
        <v>#DIV/0!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110"/>
    </row>
    <row r="208" spans="1:32" s="12" customFormat="1" ht="18.75" customHeight="1">
      <c r="A208" s="20" t="s">
        <v>13</v>
      </c>
      <c r="B208" s="68">
        <f>H208+J208+L208+N208+P208+R208+T208+V208+X208+Z208+AB208+AD208</f>
        <v>0</v>
      </c>
      <c r="C208" s="70">
        <f>H208+J208+L208+N208</f>
        <v>0</v>
      </c>
      <c r="D208" s="68">
        <f>C208</f>
        <v>0</v>
      </c>
      <c r="E208" s="70">
        <f>I208+K208+M208+O208+Q208+S208+U208+W208+Y208+AA208+AC208+AE208</f>
        <v>0</v>
      </c>
      <c r="F208" s="45" t="e">
        <f>E208/B208*100</f>
        <v>#DIV/0!</v>
      </c>
      <c r="G208" s="45" t="e">
        <f>E208/C208*100</f>
        <v>#DIV/0!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110"/>
    </row>
    <row r="209" spans="1:32" s="12" customFormat="1" ht="18.75" customHeight="1">
      <c r="A209" s="20" t="s">
        <v>14</v>
      </c>
      <c r="B209" s="68">
        <f>H209+J209+L209+N209+P209+R209+T209+V209+X209+Z209+AB209+AD209</f>
        <v>62.5</v>
      </c>
      <c r="C209" s="70">
        <f>H209+J209+L209+N209</f>
        <v>26.945</v>
      </c>
      <c r="D209" s="68">
        <f>C209</f>
        <v>26.945</v>
      </c>
      <c r="E209" s="70">
        <f>I209+K209+M209+O209+Q209+S209+U209+W209+Y209+AA209+AC209+AE209</f>
        <v>26.945</v>
      </c>
      <c r="F209" s="45">
        <f>E209/B209*100</f>
        <v>43.112</v>
      </c>
      <c r="G209" s="45">
        <f>E209/C209*100</f>
        <v>100</v>
      </c>
      <c r="H209" s="26">
        <v>0</v>
      </c>
      <c r="I209" s="26">
        <v>0</v>
      </c>
      <c r="J209" s="26">
        <v>0</v>
      </c>
      <c r="K209" s="26">
        <v>0</v>
      </c>
      <c r="L209" s="26">
        <v>26.945</v>
      </c>
      <c r="M209" s="26">
        <v>0</v>
      </c>
      <c r="N209" s="26">
        <v>0</v>
      </c>
      <c r="O209" s="26">
        <v>26.945</v>
      </c>
      <c r="P209" s="26">
        <v>35.555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110"/>
    </row>
    <row r="210" spans="1:32" s="12" customFormat="1" ht="18.75" customHeight="1">
      <c r="A210" s="95" t="s">
        <v>43</v>
      </c>
      <c r="B210" s="68">
        <f>H210+J210+L210+N210+P210+R210+T210+V210+X210+Z210+AB210+AD210</f>
        <v>0</v>
      </c>
      <c r="C210" s="70">
        <f>H210+J210+L210+N210</f>
        <v>0</v>
      </c>
      <c r="D210" s="68">
        <f>C210</f>
        <v>0</v>
      </c>
      <c r="E210" s="70">
        <f>I210+K210+M210+O210+Q210+S210+U210+W210+Y210+AA210+AC210+AE210</f>
        <v>0</v>
      </c>
      <c r="F210" s="45" t="e">
        <f>E210/B210*100</f>
        <v>#DIV/0!</v>
      </c>
      <c r="G210" s="45" t="e">
        <f>E210/C210*100</f>
        <v>#DIV/0!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0</v>
      </c>
      <c r="Y210" s="99">
        <v>0</v>
      </c>
      <c r="Z210" s="99">
        <v>0</v>
      </c>
      <c r="AA210" s="99">
        <v>0</v>
      </c>
      <c r="AB210" s="99">
        <v>0</v>
      </c>
      <c r="AC210" s="99">
        <v>0</v>
      </c>
      <c r="AD210" s="99">
        <v>0</v>
      </c>
      <c r="AE210" s="100">
        <v>0</v>
      </c>
      <c r="AF210" s="111"/>
    </row>
    <row r="211" spans="1:32" s="12" customFormat="1" ht="36" customHeight="1">
      <c r="A211" s="49" t="s">
        <v>55</v>
      </c>
      <c r="B211" s="67"/>
      <c r="C211" s="67"/>
      <c r="D211" s="67"/>
      <c r="E211" s="67"/>
      <c r="F211" s="42"/>
      <c r="G211" s="4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4" s="19" customFormat="1" ht="18.75">
      <c r="A212" s="29" t="s">
        <v>16</v>
      </c>
      <c r="B212" s="66">
        <f>B214+B215+B213+B216</f>
        <v>143310.7</v>
      </c>
      <c r="C212" s="66">
        <f>C214+C215+C213+C216</f>
        <v>46498.53195</v>
      </c>
      <c r="D212" s="66">
        <f>D214+D215+D213+D216</f>
        <v>46498.53195</v>
      </c>
      <c r="E212" s="66">
        <f>E214+E215+E213+E216</f>
        <v>42387.599</v>
      </c>
      <c r="F212" s="62">
        <f>E212/B212*100</f>
        <v>29.577413968391753</v>
      </c>
      <c r="G212" s="62">
        <f>E212/C212*100</f>
        <v>91.15900485972226</v>
      </c>
      <c r="H212" s="66">
        <f aca="true" t="shared" si="76" ref="H212:AE212">H214+H215+H213+H216</f>
        <v>6157.98474</v>
      </c>
      <c r="I212" s="66">
        <f t="shared" si="76"/>
        <v>3380.186</v>
      </c>
      <c r="J212" s="66">
        <f t="shared" si="76"/>
        <v>12174.51512</v>
      </c>
      <c r="K212" s="66">
        <f t="shared" si="76"/>
        <v>9094.386</v>
      </c>
      <c r="L212" s="66">
        <f t="shared" si="76"/>
        <v>13586.64612</v>
      </c>
      <c r="M212" s="66">
        <f t="shared" si="76"/>
        <v>14325.825</v>
      </c>
      <c r="N212" s="66">
        <f t="shared" si="76"/>
        <v>13275.68597</v>
      </c>
      <c r="O212" s="66">
        <f t="shared" si="76"/>
        <v>15587.202</v>
      </c>
      <c r="P212" s="66">
        <f t="shared" si="76"/>
        <v>11222.705119999999</v>
      </c>
      <c r="Q212" s="66">
        <f t="shared" si="76"/>
        <v>0</v>
      </c>
      <c r="R212" s="66">
        <f t="shared" si="76"/>
        <v>11992.59248</v>
      </c>
      <c r="S212" s="66">
        <f t="shared" si="76"/>
        <v>0</v>
      </c>
      <c r="T212" s="66">
        <f t="shared" si="76"/>
        <v>14408.65712</v>
      </c>
      <c r="U212" s="66">
        <f t="shared" si="76"/>
        <v>0</v>
      </c>
      <c r="V212" s="66">
        <f t="shared" si="76"/>
        <v>9403.54512</v>
      </c>
      <c r="W212" s="66">
        <f t="shared" si="76"/>
        <v>0</v>
      </c>
      <c r="X212" s="66">
        <f t="shared" si="76"/>
        <v>10186.69612</v>
      </c>
      <c r="Y212" s="66">
        <f t="shared" si="76"/>
        <v>0</v>
      </c>
      <c r="Z212" s="66">
        <f t="shared" si="76"/>
        <v>14337.17612</v>
      </c>
      <c r="AA212" s="66">
        <f t="shared" si="76"/>
        <v>0</v>
      </c>
      <c r="AB212" s="66">
        <f t="shared" si="76"/>
        <v>11509.780319999998</v>
      </c>
      <c r="AC212" s="66">
        <f t="shared" si="76"/>
        <v>0</v>
      </c>
      <c r="AD212" s="66">
        <f t="shared" si="76"/>
        <v>13751.01565</v>
      </c>
      <c r="AE212" s="66">
        <f t="shared" si="76"/>
        <v>0</v>
      </c>
      <c r="AF212" s="32"/>
      <c r="AG212" s="41"/>
      <c r="AH212" s="60"/>
    </row>
    <row r="213" spans="1:34" s="19" customFormat="1" ht="18.75">
      <c r="A213" s="33" t="s">
        <v>15</v>
      </c>
      <c r="B213" s="67">
        <f aca="true" t="shared" si="77" ref="B213:E216">B219+B225+B231+B237</f>
        <v>0</v>
      </c>
      <c r="C213" s="67">
        <f t="shared" si="77"/>
        <v>0</v>
      </c>
      <c r="D213" s="67">
        <f t="shared" si="77"/>
        <v>0</v>
      </c>
      <c r="E213" s="67">
        <f t="shared" si="77"/>
        <v>0</v>
      </c>
      <c r="F213" s="42" t="e">
        <f>E213/B213*100</f>
        <v>#DIV/0!</v>
      </c>
      <c r="G213" s="42" t="e">
        <f>E213/C213*100</f>
        <v>#DIV/0!</v>
      </c>
      <c r="H213" s="34">
        <f aca="true" t="shared" si="78" ref="H213:AE213">H219+H225+H231</f>
        <v>0</v>
      </c>
      <c r="I213" s="34">
        <f t="shared" si="78"/>
        <v>0</v>
      </c>
      <c r="J213" s="34">
        <f t="shared" si="78"/>
        <v>0</v>
      </c>
      <c r="K213" s="34">
        <f t="shared" si="78"/>
        <v>0</v>
      </c>
      <c r="L213" s="34">
        <f t="shared" si="78"/>
        <v>0</v>
      </c>
      <c r="M213" s="34">
        <f t="shared" si="78"/>
        <v>0</v>
      </c>
      <c r="N213" s="34">
        <f t="shared" si="78"/>
        <v>0</v>
      </c>
      <c r="O213" s="34">
        <f t="shared" si="78"/>
        <v>0</v>
      </c>
      <c r="P213" s="34">
        <f t="shared" si="78"/>
        <v>0</v>
      </c>
      <c r="Q213" s="34">
        <f t="shared" si="78"/>
        <v>0</v>
      </c>
      <c r="R213" s="34">
        <f t="shared" si="78"/>
        <v>0</v>
      </c>
      <c r="S213" s="34">
        <f t="shared" si="78"/>
        <v>0</v>
      </c>
      <c r="T213" s="34">
        <f t="shared" si="78"/>
        <v>0</v>
      </c>
      <c r="U213" s="34">
        <f t="shared" si="78"/>
        <v>0</v>
      </c>
      <c r="V213" s="34">
        <f t="shared" si="78"/>
        <v>0</v>
      </c>
      <c r="W213" s="34">
        <f t="shared" si="78"/>
        <v>0</v>
      </c>
      <c r="X213" s="34">
        <f t="shared" si="78"/>
        <v>0</v>
      </c>
      <c r="Y213" s="34">
        <f t="shared" si="78"/>
        <v>0</v>
      </c>
      <c r="Z213" s="34">
        <f t="shared" si="78"/>
        <v>0</v>
      </c>
      <c r="AA213" s="34">
        <f t="shared" si="78"/>
        <v>0</v>
      </c>
      <c r="AB213" s="34">
        <f t="shared" si="78"/>
        <v>0</v>
      </c>
      <c r="AC213" s="34">
        <f t="shared" si="78"/>
        <v>0</v>
      </c>
      <c r="AD213" s="34">
        <f t="shared" si="78"/>
        <v>0</v>
      </c>
      <c r="AE213" s="34">
        <f t="shared" si="78"/>
        <v>0</v>
      </c>
      <c r="AF213" s="34"/>
      <c r="AG213" s="41"/>
      <c r="AH213" s="60"/>
    </row>
    <row r="214" spans="1:34" s="19" customFormat="1" ht="18.75">
      <c r="A214" s="33" t="s">
        <v>13</v>
      </c>
      <c r="B214" s="67">
        <f t="shared" si="77"/>
        <v>0</v>
      </c>
      <c r="C214" s="67">
        <f t="shared" si="77"/>
        <v>0</v>
      </c>
      <c r="D214" s="67">
        <f t="shared" si="77"/>
        <v>0</v>
      </c>
      <c r="E214" s="67">
        <f t="shared" si="77"/>
        <v>0</v>
      </c>
      <c r="F214" s="42" t="e">
        <f>E214/B214*100</f>
        <v>#DIV/0!</v>
      </c>
      <c r="G214" s="42" t="e">
        <f>E214/C214*100</f>
        <v>#DIV/0!</v>
      </c>
      <c r="H214" s="34">
        <f aca="true" t="shared" si="79" ref="H214:AE214">H220+H226+H232</f>
        <v>0</v>
      </c>
      <c r="I214" s="34">
        <f t="shared" si="79"/>
        <v>0</v>
      </c>
      <c r="J214" s="34">
        <f t="shared" si="79"/>
        <v>0</v>
      </c>
      <c r="K214" s="34">
        <f t="shared" si="79"/>
        <v>0</v>
      </c>
      <c r="L214" s="34">
        <f t="shared" si="79"/>
        <v>0</v>
      </c>
      <c r="M214" s="34">
        <f t="shared" si="79"/>
        <v>0</v>
      </c>
      <c r="N214" s="34">
        <f t="shared" si="79"/>
        <v>0</v>
      </c>
      <c r="O214" s="34">
        <f t="shared" si="79"/>
        <v>0</v>
      </c>
      <c r="P214" s="34">
        <f t="shared" si="79"/>
        <v>0</v>
      </c>
      <c r="Q214" s="34">
        <f t="shared" si="79"/>
        <v>0</v>
      </c>
      <c r="R214" s="34">
        <f t="shared" si="79"/>
        <v>0</v>
      </c>
      <c r="S214" s="34">
        <f t="shared" si="79"/>
        <v>0</v>
      </c>
      <c r="T214" s="34">
        <f t="shared" si="79"/>
        <v>0</v>
      </c>
      <c r="U214" s="34">
        <f t="shared" si="79"/>
        <v>0</v>
      </c>
      <c r="V214" s="34">
        <f t="shared" si="79"/>
        <v>0</v>
      </c>
      <c r="W214" s="34">
        <f t="shared" si="79"/>
        <v>0</v>
      </c>
      <c r="X214" s="34">
        <f t="shared" si="79"/>
        <v>0</v>
      </c>
      <c r="Y214" s="34">
        <f t="shared" si="79"/>
        <v>0</v>
      </c>
      <c r="Z214" s="34">
        <f t="shared" si="79"/>
        <v>0</v>
      </c>
      <c r="AA214" s="34">
        <f t="shared" si="79"/>
        <v>0</v>
      </c>
      <c r="AB214" s="34">
        <f t="shared" si="79"/>
        <v>0</v>
      </c>
      <c r="AC214" s="34">
        <f t="shared" si="79"/>
        <v>0</v>
      </c>
      <c r="AD214" s="34">
        <f t="shared" si="79"/>
        <v>0</v>
      </c>
      <c r="AE214" s="34">
        <f t="shared" si="79"/>
        <v>0</v>
      </c>
      <c r="AF214" s="34"/>
      <c r="AG214" s="41"/>
      <c r="AH214" s="60"/>
    </row>
    <row r="215" spans="1:34" s="19" customFormat="1" ht="18.75">
      <c r="A215" s="33" t="s">
        <v>14</v>
      </c>
      <c r="B215" s="67">
        <f t="shared" si="77"/>
        <v>143310.7</v>
      </c>
      <c r="C215" s="67">
        <f t="shared" si="77"/>
        <v>46498.53195</v>
      </c>
      <c r="D215" s="67">
        <f t="shared" si="77"/>
        <v>46498.53195</v>
      </c>
      <c r="E215" s="67">
        <f t="shared" si="77"/>
        <v>42387.599</v>
      </c>
      <c r="F215" s="42">
        <f>E215/B215*100</f>
        <v>29.577413968391753</v>
      </c>
      <c r="G215" s="42">
        <f>E215/C215*100</f>
        <v>91.15900485972226</v>
      </c>
      <c r="H215" s="34">
        <f aca="true" t="shared" si="80" ref="H215:AE215">H221+H227+H233</f>
        <v>6157.98474</v>
      </c>
      <c r="I215" s="34">
        <f t="shared" si="80"/>
        <v>3380.186</v>
      </c>
      <c r="J215" s="34">
        <f t="shared" si="80"/>
        <v>12174.51512</v>
      </c>
      <c r="K215" s="34">
        <f t="shared" si="80"/>
        <v>9094.386</v>
      </c>
      <c r="L215" s="34">
        <f t="shared" si="80"/>
        <v>13586.64612</v>
      </c>
      <c r="M215" s="34">
        <f t="shared" si="80"/>
        <v>14325.825</v>
      </c>
      <c r="N215" s="34">
        <f t="shared" si="80"/>
        <v>13275.68597</v>
      </c>
      <c r="O215" s="34">
        <f t="shared" si="80"/>
        <v>15587.202</v>
      </c>
      <c r="P215" s="34">
        <f t="shared" si="80"/>
        <v>11222.705119999999</v>
      </c>
      <c r="Q215" s="34">
        <f t="shared" si="80"/>
        <v>0</v>
      </c>
      <c r="R215" s="34">
        <f t="shared" si="80"/>
        <v>11992.59248</v>
      </c>
      <c r="S215" s="34">
        <f t="shared" si="80"/>
        <v>0</v>
      </c>
      <c r="T215" s="34">
        <f t="shared" si="80"/>
        <v>14408.65712</v>
      </c>
      <c r="U215" s="34">
        <f t="shared" si="80"/>
        <v>0</v>
      </c>
      <c r="V215" s="34">
        <f t="shared" si="80"/>
        <v>9403.54512</v>
      </c>
      <c r="W215" s="34">
        <f t="shared" si="80"/>
        <v>0</v>
      </c>
      <c r="X215" s="34">
        <f t="shared" si="80"/>
        <v>10186.69612</v>
      </c>
      <c r="Y215" s="34">
        <f t="shared" si="80"/>
        <v>0</v>
      </c>
      <c r="Z215" s="34">
        <f t="shared" si="80"/>
        <v>14337.17612</v>
      </c>
      <c r="AA215" s="34">
        <f t="shared" si="80"/>
        <v>0</v>
      </c>
      <c r="AB215" s="34">
        <f t="shared" si="80"/>
        <v>11509.780319999998</v>
      </c>
      <c r="AC215" s="34">
        <f t="shared" si="80"/>
        <v>0</v>
      </c>
      <c r="AD215" s="34">
        <f t="shared" si="80"/>
        <v>13751.01565</v>
      </c>
      <c r="AE215" s="34">
        <f t="shared" si="80"/>
        <v>0</v>
      </c>
      <c r="AF215" s="34"/>
      <c r="AG215" s="41"/>
      <c r="AH215" s="60"/>
    </row>
    <row r="216" spans="1:34" s="19" customFormat="1" ht="18.75">
      <c r="A216" s="33" t="s">
        <v>43</v>
      </c>
      <c r="B216" s="67">
        <f t="shared" si="77"/>
        <v>0</v>
      </c>
      <c r="C216" s="67">
        <f t="shared" si="77"/>
        <v>0</v>
      </c>
      <c r="D216" s="67">
        <f t="shared" si="77"/>
        <v>0</v>
      </c>
      <c r="E216" s="67">
        <f t="shared" si="77"/>
        <v>0</v>
      </c>
      <c r="F216" s="42" t="e">
        <f>E216/B216*100</f>
        <v>#DIV/0!</v>
      </c>
      <c r="G216" s="42" t="e">
        <f>E216/C216*100</f>
        <v>#DIV/0!</v>
      </c>
      <c r="H216" s="67">
        <f aca="true" t="shared" si="81" ref="H216:AE216">H222</f>
        <v>0</v>
      </c>
      <c r="I216" s="67">
        <f t="shared" si="81"/>
        <v>0</v>
      </c>
      <c r="J216" s="67">
        <f t="shared" si="81"/>
        <v>0</v>
      </c>
      <c r="K216" s="67">
        <f t="shared" si="81"/>
        <v>0</v>
      </c>
      <c r="L216" s="67">
        <f t="shared" si="81"/>
        <v>0</v>
      </c>
      <c r="M216" s="67">
        <f t="shared" si="81"/>
        <v>0</v>
      </c>
      <c r="N216" s="67">
        <f t="shared" si="81"/>
        <v>0</v>
      </c>
      <c r="O216" s="67">
        <f t="shared" si="81"/>
        <v>0</v>
      </c>
      <c r="P216" s="67">
        <f t="shared" si="81"/>
        <v>0</v>
      </c>
      <c r="Q216" s="67">
        <f t="shared" si="81"/>
        <v>0</v>
      </c>
      <c r="R216" s="67">
        <f t="shared" si="81"/>
        <v>0</v>
      </c>
      <c r="S216" s="67">
        <f t="shared" si="81"/>
        <v>0</v>
      </c>
      <c r="T216" s="67">
        <f t="shared" si="81"/>
        <v>0</v>
      </c>
      <c r="U216" s="67">
        <f t="shared" si="81"/>
        <v>0</v>
      </c>
      <c r="V216" s="67">
        <f t="shared" si="81"/>
        <v>0</v>
      </c>
      <c r="W216" s="67">
        <f t="shared" si="81"/>
        <v>0</v>
      </c>
      <c r="X216" s="67">
        <f t="shared" si="81"/>
        <v>0</v>
      </c>
      <c r="Y216" s="67">
        <f t="shared" si="81"/>
        <v>0</v>
      </c>
      <c r="Z216" s="67">
        <f t="shared" si="81"/>
        <v>0</v>
      </c>
      <c r="AA216" s="67">
        <f t="shared" si="81"/>
        <v>0</v>
      </c>
      <c r="AB216" s="67">
        <f t="shared" si="81"/>
        <v>0</v>
      </c>
      <c r="AC216" s="67">
        <f t="shared" si="81"/>
        <v>0</v>
      </c>
      <c r="AD216" s="67">
        <f t="shared" si="81"/>
        <v>0</v>
      </c>
      <c r="AE216" s="67">
        <f t="shared" si="81"/>
        <v>0</v>
      </c>
      <c r="AF216" s="61"/>
      <c r="AG216" s="41"/>
      <c r="AH216" s="60"/>
    </row>
    <row r="217" spans="1:32" s="19" customFormat="1" ht="37.5" customHeight="1">
      <c r="A217" s="51" t="s">
        <v>58</v>
      </c>
      <c r="B217" s="26"/>
      <c r="C217" s="26"/>
      <c r="D217" s="26"/>
      <c r="E217" s="26"/>
      <c r="F217" s="65"/>
      <c r="G217" s="6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106" t="s">
        <v>71</v>
      </c>
    </row>
    <row r="218" spans="1:32" s="12" customFormat="1" ht="18.75">
      <c r="A218" s="3" t="s">
        <v>16</v>
      </c>
      <c r="B218" s="69">
        <f>B221+B220+B219+B222</f>
        <v>15863.300000000001</v>
      </c>
      <c r="C218" s="69">
        <f>C221+C220+C219+C222</f>
        <v>5287.46</v>
      </c>
      <c r="D218" s="69">
        <f>D221+D220+D219+D222</f>
        <v>5287.46</v>
      </c>
      <c r="E218" s="69">
        <f>E221+E220+E219+E222</f>
        <v>4587.583</v>
      </c>
      <c r="F218" s="48">
        <f>E218/B218*100</f>
        <v>28.919474510347783</v>
      </c>
      <c r="G218" s="48">
        <f>E218/C218*100</f>
        <v>86.76345542093935</v>
      </c>
      <c r="H218" s="69">
        <f aca="true" t="shared" si="82" ref="H218:AE218">H221+H220+H219+H222</f>
        <v>888.376</v>
      </c>
      <c r="I218" s="69">
        <f t="shared" si="82"/>
        <v>182.708</v>
      </c>
      <c r="J218" s="69">
        <f t="shared" si="82"/>
        <v>1502.642</v>
      </c>
      <c r="K218" s="69">
        <f t="shared" si="82"/>
        <v>784.609</v>
      </c>
      <c r="L218" s="69">
        <f t="shared" si="82"/>
        <v>1440.519</v>
      </c>
      <c r="M218" s="69">
        <f t="shared" si="82"/>
        <v>2169.368</v>
      </c>
      <c r="N218" s="69">
        <f t="shared" si="82"/>
        <v>1455.923</v>
      </c>
      <c r="O218" s="69">
        <f t="shared" si="82"/>
        <v>1450.898</v>
      </c>
      <c r="P218" s="69">
        <f t="shared" si="82"/>
        <v>754.73</v>
      </c>
      <c r="Q218" s="69">
        <f t="shared" si="82"/>
        <v>0</v>
      </c>
      <c r="R218" s="69">
        <f t="shared" si="82"/>
        <v>126.71</v>
      </c>
      <c r="S218" s="69">
        <f t="shared" si="82"/>
        <v>0</v>
      </c>
      <c r="T218" s="69">
        <f t="shared" si="82"/>
        <v>0</v>
      </c>
      <c r="U218" s="69">
        <f t="shared" si="82"/>
        <v>0</v>
      </c>
      <c r="V218" s="69">
        <f t="shared" si="82"/>
        <v>597.215</v>
      </c>
      <c r="W218" s="69">
        <f t="shared" si="82"/>
        <v>0</v>
      </c>
      <c r="X218" s="69">
        <f t="shared" si="82"/>
        <v>2693.928</v>
      </c>
      <c r="Y218" s="69">
        <f t="shared" si="82"/>
        <v>0</v>
      </c>
      <c r="Z218" s="69">
        <f t="shared" si="82"/>
        <v>2925.227</v>
      </c>
      <c r="AA218" s="69">
        <f t="shared" si="82"/>
        <v>0</v>
      </c>
      <c r="AB218" s="69">
        <f t="shared" si="82"/>
        <v>2561.2</v>
      </c>
      <c r="AC218" s="69">
        <f t="shared" si="82"/>
        <v>0</v>
      </c>
      <c r="AD218" s="69">
        <f t="shared" si="82"/>
        <v>916.83</v>
      </c>
      <c r="AE218" s="69">
        <f t="shared" si="82"/>
        <v>0</v>
      </c>
      <c r="AF218" s="107"/>
    </row>
    <row r="219" spans="1:32" s="12" customFormat="1" ht="18.75">
      <c r="A219" s="2" t="s">
        <v>15</v>
      </c>
      <c r="B219" s="70">
        <f>H219+J219+L219+N219+P219+R219+T219+V219+X219+Z219+AB219+AD219</f>
        <v>0</v>
      </c>
      <c r="C219" s="70">
        <f>H219+J219+L219+N219</f>
        <v>0</v>
      </c>
      <c r="D219" s="70">
        <f>C219</f>
        <v>0</v>
      </c>
      <c r="E219" s="70">
        <f>I219+K219+M219+O219+Q219+S219+U219+W219+Y219+AA219+AC219+AE219</f>
        <v>0</v>
      </c>
      <c r="F219" s="45" t="e">
        <f>E219/B219*100</f>
        <v>#DIV/0!</v>
      </c>
      <c r="G219" s="45" t="e">
        <f>E219/C219*100</f>
        <v>#DIV/0!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107"/>
    </row>
    <row r="220" spans="1:32" s="12" customFormat="1" ht="18.75">
      <c r="A220" s="2" t="s">
        <v>13</v>
      </c>
      <c r="B220" s="70">
        <f>H220+J220+L220+N220+P220+R220+T220+V220+X220+Z220+AB220+AD220</f>
        <v>0</v>
      </c>
      <c r="C220" s="70">
        <f>H220+J220+L220+N220</f>
        <v>0</v>
      </c>
      <c r="D220" s="70">
        <f>C220</f>
        <v>0</v>
      </c>
      <c r="E220" s="70">
        <f>I220+K220+M220+O220+Q220+S220+U220+W220+Y220+AA220+AC220+AE220</f>
        <v>0</v>
      </c>
      <c r="F220" s="45" t="e">
        <f>E220/B220*100</f>
        <v>#DIV/0!</v>
      </c>
      <c r="G220" s="45" t="e">
        <f>E220/C220*100</f>
        <v>#DIV/0!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107"/>
    </row>
    <row r="221" spans="1:32" s="12" customFormat="1" ht="18.75">
      <c r="A221" s="2" t="s">
        <v>14</v>
      </c>
      <c r="B221" s="70">
        <f>H221+J221+L221+N221+P221+R221+T221+V221+X221+Z221+AB221+AD221</f>
        <v>15863.300000000001</v>
      </c>
      <c r="C221" s="70">
        <f>H221+J221+L221+N221</f>
        <v>5287.46</v>
      </c>
      <c r="D221" s="70">
        <f>C221</f>
        <v>5287.46</v>
      </c>
      <c r="E221" s="70">
        <f>I221+K221+M221+O221+Q221+S221+U221+W221+Y221+AA221+AC221+AE221</f>
        <v>4587.583</v>
      </c>
      <c r="F221" s="45">
        <f>E221/B221*100</f>
        <v>28.919474510347783</v>
      </c>
      <c r="G221" s="45">
        <f>E221/C221*100</f>
        <v>86.76345542093935</v>
      </c>
      <c r="H221" s="28">
        <v>888.376</v>
      </c>
      <c r="I221" s="28">
        <v>182.708</v>
      </c>
      <c r="J221" s="28">
        <v>1502.642</v>
      </c>
      <c r="K221" s="28">
        <v>784.609</v>
      </c>
      <c r="L221" s="28">
        <v>1440.519</v>
      </c>
      <c r="M221" s="28">
        <v>2169.368</v>
      </c>
      <c r="N221" s="28">
        <v>1455.923</v>
      </c>
      <c r="O221" s="28">
        <v>1450.898</v>
      </c>
      <c r="P221" s="28">
        <v>754.73</v>
      </c>
      <c r="Q221" s="28">
        <v>0</v>
      </c>
      <c r="R221" s="28">
        <v>126.71</v>
      </c>
      <c r="S221" s="28">
        <v>0</v>
      </c>
      <c r="T221" s="28">
        <v>0</v>
      </c>
      <c r="U221" s="28">
        <v>0</v>
      </c>
      <c r="V221" s="28">
        <v>597.215</v>
      </c>
      <c r="W221" s="28">
        <v>0</v>
      </c>
      <c r="X221" s="28">
        <v>2693.928</v>
      </c>
      <c r="Y221" s="28">
        <v>0</v>
      </c>
      <c r="Z221" s="28">
        <v>2925.227</v>
      </c>
      <c r="AA221" s="28">
        <v>0</v>
      </c>
      <c r="AB221" s="28">
        <v>2561.2</v>
      </c>
      <c r="AC221" s="28">
        <v>0</v>
      </c>
      <c r="AD221" s="28">
        <v>916.83</v>
      </c>
      <c r="AE221" s="28">
        <v>0</v>
      </c>
      <c r="AF221" s="107"/>
    </row>
    <row r="222" spans="1:32" s="12" customFormat="1" ht="18.75">
      <c r="A222" s="2" t="s">
        <v>43</v>
      </c>
      <c r="B222" s="70">
        <f>H222+J222+L222+N222+P222+R222+T222+V222+X222+Z222+AB222+AD222</f>
        <v>0</v>
      </c>
      <c r="C222" s="70">
        <f>H222+J222+L222+N222</f>
        <v>0</v>
      </c>
      <c r="D222" s="70">
        <f>C222</f>
        <v>0</v>
      </c>
      <c r="E222" s="70">
        <f>I222+K222+M222+O222+Q222+S222+U222+W222+Y222+AA222+AC222+AE222</f>
        <v>0</v>
      </c>
      <c r="F222" s="45" t="e">
        <f>E222/B222*100</f>
        <v>#DIV/0!</v>
      </c>
      <c r="G222" s="45" t="e">
        <f>E222/C222*100</f>
        <v>#DIV/0!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108"/>
    </row>
    <row r="223" spans="1:32" s="12" customFormat="1" ht="37.5">
      <c r="A223" s="47" t="s">
        <v>59</v>
      </c>
      <c r="B223" s="69"/>
      <c r="C223" s="69"/>
      <c r="D223" s="69"/>
      <c r="E223" s="69"/>
      <c r="F223" s="48"/>
      <c r="G223" s="48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118"/>
    </row>
    <row r="224" spans="1:32" s="12" customFormat="1" ht="18.75">
      <c r="A224" s="3" t="s">
        <v>16</v>
      </c>
      <c r="B224" s="69">
        <f>B227+B226+B225+B228</f>
        <v>172.5</v>
      </c>
      <c r="C224" s="69">
        <f>C227+C226+C225+C228</f>
        <v>0</v>
      </c>
      <c r="D224" s="69">
        <f>D227+D226+D225+D228</f>
        <v>0</v>
      </c>
      <c r="E224" s="69">
        <f>E227+E226+E225+E228</f>
        <v>0</v>
      </c>
      <c r="F224" s="48">
        <f>E224/B224*100</f>
        <v>0</v>
      </c>
      <c r="G224" s="48" t="e">
        <f>E224/C224*100</f>
        <v>#DIV/0!</v>
      </c>
      <c r="H224" s="27">
        <f>H225+H226+H227+H228</f>
        <v>0</v>
      </c>
      <c r="I224" s="27">
        <f aca="true" t="shared" si="83" ref="I224:AE224">I225+I226+I227+I228</f>
        <v>0</v>
      </c>
      <c r="J224" s="27">
        <f t="shared" si="83"/>
        <v>0</v>
      </c>
      <c r="K224" s="27">
        <f t="shared" si="83"/>
        <v>0</v>
      </c>
      <c r="L224" s="27">
        <f t="shared" si="83"/>
        <v>0</v>
      </c>
      <c r="M224" s="27">
        <f t="shared" si="83"/>
        <v>0</v>
      </c>
      <c r="N224" s="27">
        <f t="shared" si="83"/>
        <v>0</v>
      </c>
      <c r="O224" s="27">
        <f t="shared" si="83"/>
        <v>0</v>
      </c>
      <c r="P224" s="27">
        <f t="shared" si="83"/>
        <v>0</v>
      </c>
      <c r="Q224" s="27">
        <f t="shared" si="83"/>
        <v>0</v>
      </c>
      <c r="R224" s="27">
        <f t="shared" si="83"/>
        <v>0</v>
      </c>
      <c r="S224" s="27">
        <f t="shared" si="83"/>
        <v>0</v>
      </c>
      <c r="T224" s="27">
        <f t="shared" si="83"/>
        <v>0</v>
      </c>
      <c r="U224" s="27">
        <f t="shared" si="83"/>
        <v>0</v>
      </c>
      <c r="V224" s="27">
        <f t="shared" si="83"/>
        <v>0</v>
      </c>
      <c r="W224" s="27">
        <f t="shared" si="83"/>
        <v>0</v>
      </c>
      <c r="X224" s="27">
        <f t="shared" si="83"/>
        <v>0</v>
      </c>
      <c r="Y224" s="27">
        <f t="shared" si="83"/>
        <v>0</v>
      </c>
      <c r="Z224" s="27">
        <f t="shared" si="83"/>
        <v>0</v>
      </c>
      <c r="AA224" s="27">
        <f t="shared" si="83"/>
        <v>0</v>
      </c>
      <c r="AB224" s="27">
        <f t="shared" si="83"/>
        <v>172.5</v>
      </c>
      <c r="AC224" s="27">
        <f t="shared" si="83"/>
        <v>0</v>
      </c>
      <c r="AD224" s="27">
        <f t="shared" si="83"/>
        <v>0</v>
      </c>
      <c r="AE224" s="27">
        <f t="shared" si="83"/>
        <v>0</v>
      </c>
      <c r="AF224" s="119"/>
    </row>
    <row r="225" spans="1:32" s="12" customFormat="1" ht="18.75">
      <c r="A225" s="2" t="s">
        <v>15</v>
      </c>
      <c r="B225" s="70">
        <f>H225+J225+L225+N225+P225+R225+T225+V225+X225+Z225+AB225+AD225</f>
        <v>0</v>
      </c>
      <c r="C225" s="70">
        <f>H225+J225+L225+N225</f>
        <v>0</v>
      </c>
      <c r="D225" s="70">
        <f>C225</f>
        <v>0</v>
      </c>
      <c r="E225" s="70">
        <f>I225+K225+M225+O225+Q225+S225+U225+W225+Y225+AA225+AC225+AE225</f>
        <v>0</v>
      </c>
      <c r="F225" s="45" t="e">
        <f>E225/B225*100</f>
        <v>#DIV/0!</v>
      </c>
      <c r="G225" s="45" t="e">
        <f>E225/C225*100</f>
        <v>#DIV/0!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119"/>
    </row>
    <row r="226" spans="1:32" s="12" customFormat="1" ht="18.75">
      <c r="A226" s="2" t="s">
        <v>13</v>
      </c>
      <c r="B226" s="70">
        <f>H226+J226+L226+N226+P226+R226+T226+V226+X226+Z226+AB226+AD226</f>
        <v>0</v>
      </c>
      <c r="C226" s="70">
        <f>H226+J226+L226+N226</f>
        <v>0</v>
      </c>
      <c r="D226" s="70">
        <f>C226</f>
        <v>0</v>
      </c>
      <c r="E226" s="70">
        <f>I226+K226+M226+O226+Q226+S226+U226+W226+Y226+AA226+AC226+AE226</f>
        <v>0</v>
      </c>
      <c r="F226" s="45" t="e">
        <f>E226/B226*100</f>
        <v>#DIV/0!</v>
      </c>
      <c r="G226" s="45" t="e">
        <f>E226/C226*100</f>
        <v>#DIV/0!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119"/>
    </row>
    <row r="227" spans="1:32" s="12" customFormat="1" ht="18.75">
      <c r="A227" s="2" t="s">
        <v>14</v>
      </c>
      <c r="B227" s="70">
        <f>H227+J227+L227+N227+P227+R227+T227+V227+X227+Z227+AB227+AD227</f>
        <v>172.5</v>
      </c>
      <c r="C227" s="70">
        <f>H227+J227+L227+N227</f>
        <v>0</v>
      </c>
      <c r="D227" s="70">
        <f>C227</f>
        <v>0</v>
      </c>
      <c r="E227" s="70">
        <f>I227+K227+M227+O227+Q227+S227+U227+W227+Y227+AA227+AC227+AE227</f>
        <v>0</v>
      </c>
      <c r="F227" s="45">
        <f>E227/B227*100</f>
        <v>0</v>
      </c>
      <c r="G227" s="45" t="e">
        <f>E227/C227*100</f>
        <v>#DIV/0!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172.5</v>
      </c>
      <c r="AC227" s="28">
        <v>0</v>
      </c>
      <c r="AD227" s="28">
        <v>0</v>
      </c>
      <c r="AE227" s="28">
        <v>0</v>
      </c>
      <c r="AF227" s="119"/>
    </row>
    <row r="228" spans="1:32" s="12" customFormat="1" ht="18.75">
      <c r="A228" s="2" t="s">
        <v>43</v>
      </c>
      <c r="B228" s="70">
        <f>H228+J228+L228+N228+P228+R228+T228+V228+X228+Z228+AB228+AD228</f>
        <v>0</v>
      </c>
      <c r="C228" s="70">
        <f>H228+J228+L228+N228</f>
        <v>0</v>
      </c>
      <c r="D228" s="70">
        <f>C228</f>
        <v>0</v>
      </c>
      <c r="E228" s="70">
        <f>I228+K228+M228+O228+Q228+S228+U228+W228+Y228+AA228+AC228+AE228</f>
        <v>0</v>
      </c>
      <c r="F228" s="45" t="e">
        <f>E228/B228*100</f>
        <v>#DIV/0!</v>
      </c>
      <c r="G228" s="45" t="e">
        <f>E228/C228*100</f>
        <v>#DIV/0!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120"/>
    </row>
    <row r="229" spans="1:32" s="12" customFormat="1" ht="74.25" customHeight="1">
      <c r="A229" s="47" t="s">
        <v>60</v>
      </c>
      <c r="B229" s="69"/>
      <c r="C229" s="69"/>
      <c r="D229" s="69"/>
      <c r="E229" s="69"/>
      <c r="F229" s="48"/>
      <c r="G229" s="48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109" t="s">
        <v>72</v>
      </c>
    </row>
    <row r="230" spans="1:32" s="19" customFormat="1" ht="18.75">
      <c r="A230" s="18" t="s">
        <v>16</v>
      </c>
      <c r="B230" s="69">
        <f>B233+B232+B231+B234</f>
        <v>125971.2</v>
      </c>
      <c r="C230" s="69">
        <f>C233+C232+C231+C234</f>
        <v>39907.37195</v>
      </c>
      <c r="D230" s="69">
        <f>D233+D232+D231+D234</f>
        <v>39907.37195</v>
      </c>
      <c r="E230" s="69">
        <f>E233+E232+E231+E234</f>
        <v>37800.016</v>
      </c>
      <c r="F230" s="48">
        <f>E230/B230*100</f>
        <v>30.006871411878272</v>
      </c>
      <c r="G230" s="48">
        <f>E230/C230*100</f>
        <v>94.71938179081222</v>
      </c>
      <c r="H230" s="27">
        <f>H231+H232+H233+H234</f>
        <v>5269.60874</v>
      </c>
      <c r="I230" s="27">
        <f aca="true" t="shared" si="84" ref="I230:AE230">I231+I232+I233+I234</f>
        <v>3197.478</v>
      </c>
      <c r="J230" s="27">
        <f t="shared" si="84"/>
        <v>10671.87312</v>
      </c>
      <c r="K230" s="27">
        <f t="shared" si="84"/>
        <v>8309.777</v>
      </c>
      <c r="L230" s="27">
        <f t="shared" si="84"/>
        <v>12146.12712</v>
      </c>
      <c r="M230" s="27">
        <f t="shared" si="84"/>
        <v>12156.457</v>
      </c>
      <c r="N230" s="27">
        <f t="shared" si="84"/>
        <v>11819.76297</v>
      </c>
      <c r="O230" s="27">
        <f t="shared" si="84"/>
        <v>14136.304</v>
      </c>
      <c r="P230" s="27">
        <f t="shared" si="84"/>
        <v>10467.97512</v>
      </c>
      <c r="Q230" s="27">
        <f t="shared" si="84"/>
        <v>0</v>
      </c>
      <c r="R230" s="27">
        <f t="shared" si="84"/>
        <v>11865.88248</v>
      </c>
      <c r="S230" s="27">
        <f t="shared" si="84"/>
        <v>0</v>
      </c>
      <c r="T230" s="27">
        <f t="shared" si="84"/>
        <v>14408.65712</v>
      </c>
      <c r="U230" s="27">
        <f t="shared" si="84"/>
        <v>0</v>
      </c>
      <c r="V230" s="27">
        <f t="shared" si="84"/>
        <v>8806.33012</v>
      </c>
      <c r="W230" s="27">
        <f t="shared" si="84"/>
        <v>0</v>
      </c>
      <c r="X230" s="27">
        <f t="shared" si="84"/>
        <v>7492.76812</v>
      </c>
      <c r="Y230" s="27">
        <f t="shared" si="84"/>
        <v>0</v>
      </c>
      <c r="Z230" s="27">
        <f t="shared" si="84"/>
        <v>11411.94912</v>
      </c>
      <c r="AA230" s="27">
        <f t="shared" si="84"/>
        <v>0</v>
      </c>
      <c r="AB230" s="27">
        <f t="shared" si="84"/>
        <v>8776.08032</v>
      </c>
      <c r="AC230" s="27">
        <f t="shared" si="84"/>
        <v>0</v>
      </c>
      <c r="AD230" s="27">
        <f t="shared" si="84"/>
        <v>12834.18565</v>
      </c>
      <c r="AE230" s="27">
        <f t="shared" si="84"/>
        <v>0</v>
      </c>
      <c r="AF230" s="110"/>
    </row>
    <row r="231" spans="1:32" s="19" customFormat="1" ht="18.75">
      <c r="A231" s="2" t="s">
        <v>15</v>
      </c>
      <c r="B231" s="70">
        <f>H231+J231+L231+N231+P231+R231+T231+V231+X231+Z231+AB231+AD231</f>
        <v>0</v>
      </c>
      <c r="C231" s="70">
        <f>H231+J231+L231+N231</f>
        <v>0</v>
      </c>
      <c r="D231" s="70">
        <f>C231</f>
        <v>0</v>
      </c>
      <c r="E231" s="70">
        <f>I231+K231+M231+O231+Q231+S231+U231+W231+Y231+AA231+AC231+AE231</f>
        <v>0</v>
      </c>
      <c r="F231" s="45" t="e">
        <f>E231/B231*100</f>
        <v>#DIV/0!</v>
      </c>
      <c r="G231" s="45" t="e">
        <f>E231/C231*100</f>
        <v>#DIV/0!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110"/>
    </row>
    <row r="232" spans="1:32" s="19" customFormat="1" ht="18.75">
      <c r="A232" s="20" t="s">
        <v>13</v>
      </c>
      <c r="B232" s="70">
        <f>H232+J232+L232+N232+P232+R232+T232+V232+X232+Z232+AB232+AD232</f>
        <v>0</v>
      </c>
      <c r="C232" s="70">
        <f>H232+J232+L232+N232</f>
        <v>0</v>
      </c>
      <c r="D232" s="70">
        <f>C232</f>
        <v>0</v>
      </c>
      <c r="E232" s="70">
        <f>I232+K232+M232+O232+Q232+S232+U232+W232+Y232+AA232+AC232+AE232</f>
        <v>0</v>
      </c>
      <c r="F232" s="45" t="e">
        <f>E232/B232*100</f>
        <v>#DIV/0!</v>
      </c>
      <c r="G232" s="45" t="e">
        <f>E232/C232*100</f>
        <v>#DIV/0!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110"/>
    </row>
    <row r="233" spans="1:32" s="19" customFormat="1" ht="18.75">
      <c r="A233" s="20" t="s">
        <v>14</v>
      </c>
      <c r="B233" s="70">
        <f>H233+J233+L233+N233+P233+R233+T233+V233+X233+Z233+AB233+AD233</f>
        <v>125971.2</v>
      </c>
      <c r="C233" s="70">
        <f>H233+J233+L233+N233</f>
        <v>39907.37195</v>
      </c>
      <c r="D233" s="70">
        <f>C233</f>
        <v>39907.37195</v>
      </c>
      <c r="E233" s="70">
        <f>I233+K233+M233+O233+Q233+S233+U233+W233+Y233+AA233+AC233+AE233</f>
        <v>37800.016</v>
      </c>
      <c r="F233" s="45">
        <f>E233/B233*100</f>
        <v>30.006871411878272</v>
      </c>
      <c r="G233" s="45">
        <f>E233/C233*100</f>
        <v>94.71938179081222</v>
      </c>
      <c r="H233" s="28">
        <v>5269.60874</v>
      </c>
      <c r="I233" s="28">
        <v>3197.478</v>
      </c>
      <c r="J233" s="28">
        <v>10671.87312</v>
      </c>
      <c r="K233" s="28">
        <v>8309.777</v>
      </c>
      <c r="L233" s="28">
        <v>12146.12712</v>
      </c>
      <c r="M233" s="28">
        <v>12156.457</v>
      </c>
      <c r="N233" s="28">
        <v>11819.76297</v>
      </c>
      <c r="O233" s="28">
        <v>14136.304</v>
      </c>
      <c r="P233" s="28">
        <v>10467.97512</v>
      </c>
      <c r="Q233" s="28">
        <v>0</v>
      </c>
      <c r="R233" s="28">
        <v>11865.88248</v>
      </c>
      <c r="S233" s="28">
        <v>0</v>
      </c>
      <c r="T233" s="28">
        <v>14408.65712</v>
      </c>
      <c r="U233" s="28">
        <v>0</v>
      </c>
      <c r="V233" s="28">
        <v>8806.33012</v>
      </c>
      <c r="W233" s="28">
        <v>0</v>
      </c>
      <c r="X233" s="28">
        <v>7492.76812</v>
      </c>
      <c r="Y233" s="28">
        <v>0</v>
      </c>
      <c r="Z233" s="28">
        <v>11411.94912</v>
      </c>
      <c r="AA233" s="28">
        <v>0</v>
      </c>
      <c r="AB233" s="28">
        <v>8776.08032</v>
      </c>
      <c r="AC233" s="28">
        <v>0</v>
      </c>
      <c r="AD233" s="28">
        <v>12834.18565</v>
      </c>
      <c r="AE233" s="28">
        <v>0</v>
      </c>
      <c r="AF233" s="110"/>
    </row>
    <row r="234" spans="1:32" s="19" customFormat="1" ht="18.75">
      <c r="A234" s="20" t="s">
        <v>43</v>
      </c>
      <c r="B234" s="70">
        <f>H234+J234+L234+N234+P234+R234+T234+V234+X234+Z234+AB234+AD234</f>
        <v>0</v>
      </c>
      <c r="C234" s="70">
        <f>H234+J234+L234+N234</f>
        <v>0</v>
      </c>
      <c r="D234" s="70">
        <f>C234</f>
        <v>0</v>
      </c>
      <c r="E234" s="70">
        <f>I234+K234+M234+O234+Q234+S234+U234+W234+Y234+AA234+AC234+AE234</f>
        <v>0</v>
      </c>
      <c r="F234" s="45" t="e">
        <f>E234/B234*100</f>
        <v>#DIV/0!</v>
      </c>
      <c r="G234" s="45" t="e">
        <f>E234/C234*100</f>
        <v>#DIV/0!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111"/>
    </row>
    <row r="235" spans="1:32" s="19" customFormat="1" ht="207.75" customHeight="1">
      <c r="A235" s="51" t="s">
        <v>61</v>
      </c>
      <c r="B235" s="70"/>
      <c r="C235" s="70"/>
      <c r="D235" s="70"/>
      <c r="E235" s="70"/>
      <c r="F235" s="45"/>
      <c r="G235" s="45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109" t="s">
        <v>95</v>
      </c>
    </row>
    <row r="236" spans="1:32" s="19" customFormat="1" ht="18.75">
      <c r="A236" s="18" t="s">
        <v>16</v>
      </c>
      <c r="B236" s="69">
        <f>B239+B238+B237+B240</f>
        <v>1303.7</v>
      </c>
      <c r="C236" s="69">
        <f>C239+C238+C237+C240</f>
        <v>1303.7</v>
      </c>
      <c r="D236" s="69">
        <f>D239+D238+D237+D240</f>
        <v>1303.7</v>
      </c>
      <c r="E236" s="69">
        <f>E239+E238+E237+E240</f>
        <v>0</v>
      </c>
      <c r="F236" s="48">
        <f>E236/B236*100</f>
        <v>0</v>
      </c>
      <c r="G236" s="48">
        <f>E236/C236*100</f>
        <v>0</v>
      </c>
      <c r="H236" s="27">
        <f aca="true" t="shared" si="85" ref="H236:AE236">H237+H238+H239+H240</f>
        <v>0</v>
      </c>
      <c r="I236" s="27">
        <f t="shared" si="85"/>
        <v>0</v>
      </c>
      <c r="J236" s="27">
        <f t="shared" si="85"/>
        <v>0</v>
      </c>
      <c r="K236" s="27">
        <f t="shared" si="85"/>
        <v>0</v>
      </c>
      <c r="L236" s="27">
        <f t="shared" si="85"/>
        <v>1303.7</v>
      </c>
      <c r="M236" s="27">
        <f t="shared" si="85"/>
        <v>0</v>
      </c>
      <c r="N236" s="27">
        <f t="shared" si="85"/>
        <v>0</v>
      </c>
      <c r="O236" s="27">
        <f t="shared" si="85"/>
        <v>0</v>
      </c>
      <c r="P236" s="27">
        <f t="shared" si="85"/>
        <v>0</v>
      </c>
      <c r="Q236" s="27">
        <f t="shared" si="85"/>
        <v>0</v>
      </c>
      <c r="R236" s="27">
        <f t="shared" si="85"/>
        <v>0</v>
      </c>
      <c r="S236" s="27">
        <f t="shared" si="85"/>
        <v>0</v>
      </c>
      <c r="T236" s="27">
        <f t="shared" si="85"/>
        <v>0</v>
      </c>
      <c r="U236" s="27">
        <f t="shared" si="85"/>
        <v>0</v>
      </c>
      <c r="V236" s="27">
        <f t="shared" si="85"/>
        <v>0</v>
      </c>
      <c r="W236" s="27">
        <f t="shared" si="85"/>
        <v>0</v>
      </c>
      <c r="X236" s="27">
        <f t="shared" si="85"/>
        <v>0</v>
      </c>
      <c r="Y236" s="27">
        <f t="shared" si="85"/>
        <v>0</v>
      </c>
      <c r="Z236" s="27">
        <f t="shared" si="85"/>
        <v>0</v>
      </c>
      <c r="AA236" s="27">
        <f t="shared" si="85"/>
        <v>0</v>
      </c>
      <c r="AB236" s="27">
        <f t="shared" si="85"/>
        <v>0</v>
      </c>
      <c r="AC236" s="27">
        <f t="shared" si="85"/>
        <v>0</v>
      </c>
      <c r="AD236" s="27">
        <f t="shared" si="85"/>
        <v>0</v>
      </c>
      <c r="AE236" s="27">
        <f t="shared" si="85"/>
        <v>0</v>
      </c>
      <c r="AF236" s="110"/>
    </row>
    <row r="237" spans="1:32" s="19" customFormat="1" ht="18.75">
      <c r="A237" s="2" t="s">
        <v>15</v>
      </c>
      <c r="B237" s="70">
        <f>H237+J237+L237+N237+P237+R237+T237+V237+X237+Z237+AB237+AD237</f>
        <v>0</v>
      </c>
      <c r="C237" s="70">
        <f>H237+J237+L237+N237</f>
        <v>0</v>
      </c>
      <c r="D237" s="70">
        <f>C237</f>
        <v>0</v>
      </c>
      <c r="E237" s="70">
        <f>I237+K237+M237+O237+Q237+S237+U237+W237+Y237+AA237+AC237+AE237</f>
        <v>0</v>
      </c>
      <c r="F237" s="45" t="e">
        <f>E237/B237*100</f>
        <v>#DIV/0!</v>
      </c>
      <c r="G237" s="45" t="e">
        <f>E237/C237*100</f>
        <v>#DIV/0!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110"/>
    </row>
    <row r="238" spans="1:32" s="19" customFormat="1" ht="18.75">
      <c r="A238" s="20" t="s">
        <v>13</v>
      </c>
      <c r="B238" s="70">
        <f>H238+J238+L238+N238+P238+R238+T238+V238+X238+Z238+AB238+AD238</f>
        <v>0</v>
      </c>
      <c r="C238" s="70">
        <f>H238+J238+L238+N238</f>
        <v>0</v>
      </c>
      <c r="D238" s="70">
        <f>C238</f>
        <v>0</v>
      </c>
      <c r="E238" s="70">
        <f>I238+K238+M238+O238+Q238+S238+U238+W238+Y238+AA238+AC238+AE238</f>
        <v>0</v>
      </c>
      <c r="F238" s="45" t="e">
        <f>E238/B238*100</f>
        <v>#DIV/0!</v>
      </c>
      <c r="G238" s="45" t="e">
        <f>E238/C238*100</f>
        <v>#DIV/0!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110"/>
    </row>
    <row r="239" spans="1:32" s="19" customFormat="1" ht="18.75">
      <c r="A239" s="20" t="s">
        <v>14</v>
      </c>
      <c r="B239" s="70">
        <f>H239+J239+L239+N239+P239+R239+T239+V239+X239+Z239+AB239+AD239</f>
        <v>1303.7</v>
      </c>
      <c r="C239" s="70">
        <f>H239+J239+L239+N239</f>
        <v>1303.7</v>
      </c>
      <c r="D239" s="70">
        <f>C239</f>
        <v>1303.7</v>
      </c>
      <c r="E239" s="70">
        <f>I239+K239+M239+O239+Q239+S239+U239+W239+Y239+AA239+AC239+AE239</f>
        <v>0</v>
      </c>
      <c r="F239" s="45">
        <f>E239/B239*100</f>
        <v>0</v>
      </c>
      <c r="G239" s="45">
        <f>E239/C239*100</f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1303.7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110"/>
    </row>
    <row r="240" spans="1:32" s="19" customFormat="1" ht="18.75">
      <c r="A240" s="20" t="s">
        <v>43</v>
      </c>
      <c r="B240" s="70">
        <f>H240+J240+L240+N240+P240+R240+T240+V240+X240+Z240+AB240+AD240</f>
        <v>0</v>
      </c>
      <c r="C240" s="70">
        <f>H240+J240+L240+N240</f>
        <v>0</v>
      </c>
      <c r="D240" s="70">
        <f>C240</f>
        <v>0</v>
      </c>
      <c r="E240" s="70">
        <f>I240+K240+M240+O240+Q240+S240+U240+W240+Y240+AA240+AC240+AE240</f>
        <v>0</v>
      </c>
      <c r="F240" s="45" t="e">
        <f>E240/B240*100</f>
        <v>#DIV/0!</v>
      </c>
      <c r="G240" s="45" t="e">
        <f>E240/C240*100</f>
        <v>#DIV/0!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111"/>
    </row>
    <row r="241" spans="1:32" s="19" customFormat="1" ht="18.75" customHeight="1">
      <c r="A241" s="112" t="s">
        <v>62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4"/>
      <c r="AE241" s="28"/>
      <c r="AF241" s="76"/>
    </row>
    <row r="242" spans="1:32" s="19" customFormat="1" ht="57.75" customHeight="1">
      <c r="A242" s="49" t="s">
        <v>63</v>
      </c>
      <c r="B242" s="80"/>
      <c r="C242" s="80"/>
      <c r="D242" s="80"/>
      <c r="E242" s="80"/>
      <c r="F242" s="80"/>
      <c r="G242" s="80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2"/>
    </row>
    <row r="243" spans="1:32" s="19" customFormat="1" ht="18.75">
      <c r="A243" s="49" t="s">
        <v>16</v>
      </c>
      <c r="B243" s="80">
        <f>B244+B245+B246+B247</f>
        <v>21525.7</v>
      </c>
      <c r="C243" s="80">
        <f>C244+C245+C246+C247</f>
        <v>10111.006000000001</v>
      </c>
      <c r="D243" s="80">
        <f>D244+D245+D246+D247</f>
        <v>10111.006000000001</v>
      </c>
      <c r="E243" s="80">
        <f>E244+E245+E246+E247</f>
        <v>9103.00404</v>
      </c>
      <c r="F243" s="62">
        <f>E243/B243*100</f>
        <v>42.28900356318262</v>
      </c>
      <c r="G243" s="62">
        <f>E243/C243*100</f>
        <v>90.03064620869574</v>
      </c>
      <c r="H243" s="80">
        <f aca="true" t="shared" si="86" ref="H243:AE243">H244+H245+H246+H247</f>
        <v>4702.92</v>
      </c>
      <c r="I243" s="80">
        <f t="shared" si="86"/>
        <v>3690.60363</v>
      </c>
      <c r="J243" s="80">
        <f t="shared" si="86"/>
        <v>2433.581</v>
      </c>
      <c r="K243" s="80">
        <f t="shared" si="86"/>
        <v>2265.18505</v>
      </c>
      <c r="L243" s="80">
        <f t="shared" si="86"/>
        <v>865.908</v>
      </c>
      <c r="M243" s="80">
        <f t="shared" si="86"/>
        <v>854.80141</v>
      </c>
      <c r="N243" s="80">
        <f t="shared" si="86"/>
        <v>2108.5969999999998</v>
      </c>
      <c r="O243" s="80">
        <f t="shared" si="86"/>
        <v>2292.41395</v>
      </c>
      <c r="P243" s="80">
        <f t="shared" si="86"/>
        <v>2034.158</v>
      </c>
      <c r="Q243" s="80">
        <f t="shared" si="86"/>
        <v>0</v>
      </c>
      <c r="R243" s="80">
        <f t="shared" si="86"/>
        <v>1283.129</v>
      </c>
      <c r="S243" s="80">
        <f t="shared" si="86"/>
        <v>0</v>
      </c>
      <c r="T243" s="80">
        <f t="shared" si="86"/>
        <v>2209.2200000000003</v>
      </c>
      <c r="U243" s="80">
        <f t="shared" si="86"/>
        <v>0</v>
      </c>
      <c r="V243" s="80">
        <f t="shared" si="86"/>
        <v>1339.3719999999998</v>
      </c>
      <c r="W243" s="80">
        <f t="shared" si="86"/>
        <v>0</v>
      </c>
      <c r="X243" s="80">
        <f t="shared" si="86"/>
        <v>718.569</v>
      </c>
      <c r="Y243" s="80">
        <f t="shared" si="86"/>
        <v>0</v>
      </c>
      <c r="Z243" s="80">
        <f t="shared" si="86"/>
        <v>1617.766</v>
      </c>
      <c r="AA243" s="80">
        <f t="shared" si="86"/>
        <v>0</v>
      </c>
      <c r="AB243" s="80">
        <f t="shared" si="86"/>
        <v>847.9150000000001</v>
      </c>
      <c r="AC243" s="80">
        <f t="shared" si="86"/>
        <v>0</v>
      </c>
      <c r="AD243" s="80">
        <f t="shared" si="86"/>
        <v>1364.5649999999998</v>
      </c>
      <c r="AE243" s="80">
        <f t="shared" si="86"/>
        <v>0</v>
      </c>
      <c r="AF243" s="77"/>
    </row>
    <row r="244" spans="1:32" s="19" customFormat="1" ht="18.75">
      <c r="A244" s="33" t="s">
        <v>15</v>
      </c>
      <c r="B244" s="67">
        <f aca="true" t="shared" si="87" ref="B244:E247">B250+B256+B262</f>
        <v>0</v>
      </c>
      <c r="C244" s="67">
        <f t="shared" si="87"/>
        <v>0</v>
      </c>
      <c r="D244" s="67">
        <f t="shared" si="87"/>
        <v>0</v>
      </c>
      <c r="E244" s="67">
        <f t="shared" si="87"/>
        <v>0</v>
      </c>
      <c r="F244" s="42" t="e">
        <f>E244/B244*100</f>
        <v>#DIV/0!</v>
      </c>
      <c r="G244" s="42" t="e">
        <f>E244/C244*100</f>
        <v>#DIV/0!</v>
      </c>
      <c r="H244" s="67">
        <f aca="true" t="shared" si="88" ref="H244:AE244">H250+H256+H262</f>
        <v>0</v>
      </c>
      <c r="I244" s="67">
        <f t="shared" si="88"/>
        <v>0</v>
      </c>
      <c r="J244" s="67">
        <f t="shared" si="88"/>
        <v>0</v>
      </c>
      <c r="K244" s="67">
        <f t="shared" si="88"/>
        <v>0</v>
      </c>
      <c r="L244" s="67">
        <f t="shared" si="88"/>
        <v>0</v>
      </c>
      <c r="M244" s="67">
        <f t="shared" si="88"/>
        <v>0</v>
      </c>
      <c r="N244" s="67">
        <f t="shared" si="88"/>
        <v>0</v>
      </c>
      <c r="O244" s="67">
        <f t="shared" si="88"/>
        <v>0</v>
      </c>
      <c r="P244" s="67">
        <f t="shared" si="88"/>
        <v>0</v>
      </c>
      <c r="Q244" s="67">
        <f t="shared" si="88"/>
        <v>0</v>
      </c>
      <c r="R244" s="67">
        <f t="shared" si="88"/>
        <v>0</v>
      </c>
      <c r="S244" s="67">
        <f t="shared" si="88"/>
        <v>0</v>
      </c>
      <c r="T244" s="67">
        <f t="shared" si="88"/>
        <v>0</v>
      </c>
      <c r="U244" s="67">
        <f t="shared" si="88"/>
        <v>0</v>
      </c>
      <c r="V244" s="67">
        <f t="shared" si="88"/>
        <v>0</v>
      </c>
      <c r="W244" s="67">
        <f t="shared" si="88"/>
        <v>0</v>
      </c>
      <c r="X244" s="67">
        <f t="shared" si="88"/>
        <v>0</v>
      </c>
      <c r="Y244" s="67">
        <f t="shared" si="88"/>
        <v>0</v>
      </c>
      <c r="Z244" s="67">
        <f t="shared" si="88"/>
        <v>0</v>
      </c>
      <c r="AA244" s="67">
        <f t="shared" si="88"/>
        <v>0</v>
      </c>
      <c r="AB244" s="67">
        <f t="shared" si="88"/>
        <v>0</v>
      </c>
      <c r="AC244" s="67">
        <f t="shared" si="88"/>
        <v>0</v>
      </c>
      <c r="AD244" s="67">
        <f t="shared" si="88"/>
        <v>0</v>
      </c>
      <c r="AE244" s="67">
        <f t="shared" si="88"/>
        <v>0</v>
      </c>
      <c r="AF244" s="77"/>
    </row>
    <row r="245" spans="1:32" s="19" customFormat="1" ht="18.75">
      <c r="A245" s="33" t="s">
        <v>13</v>
      </c>
      <c r="B245" s="67">
        <f t="shared" si="87"/>
        <v>0</v>
      </c>
      <c r="C245" s="67">
        <f t="shared" si="87"/>
        <v>0</v>
      </c>
      <c r="D245" s="67">
        <f t="shared" si="87"/>
        <v>0</v>
      </c>
      <c r="E245" s="67">
        <f t="shared" si="87"/>
        <v>0</v>
      </c>
      <c r="F245" s="42" t="e">
        <f>E245/B245*100</f>
        <v>#DIV/0!</v>
      </c>
      <c r="G245" s="42" t="e">
        <f>E245/C245*100</f>
        <v>#DIV/0!</v>
      </c>
      <c r="H245" s="67">
        <f aca="true" t="shared" si="89" ref="H245:AE245">H251+H257+H263</f>
        <v>0</v>
      </c>
      <c r="I245" s="67">
        <f t="shared" si="89"/>
        <v>0</v>
      </c>
      <c r="J245" s="67">
        <f t="shared" si="89"/>
        <v>0</v>
      </c>
      <c r="K245" s="67">
        <f t="shared" si="89"/>
        <v>0</v>
      </c>
      <c r="L245" s="67">
        <f t="shared" si="89"/>
        <v>0</v>
      </c>
      <c r="M245" s="67">
        <f t="shared" si="89"/>
        <v>0</v>
      </c>
      <c r="N245" s="67">
        <f t="shared" si="89"/>
        <v>0</v>
      </c>
      <c r="O245" s="67">
        <f t="shared" si="89"/>
        <v>0</v>
      </c>
      <c r="P245" s="67">
        <f t="shared" si="89"/>
        <v>0</v>
      </c>
      <c r="Q245" s="67">
        <f t="shared" si="89"/>
        <v>0</v>
      </c>
      <c r="R245" s="67">
        <f t="shared" si="89"/>
        <v>0</v>
      </c>
      <c r="S245" s="67">
        <f t="shared" si="89"/>
        <v>0</v>
      </c>
      <c r="T245" s="67">
        <f t="shared" si="89"/>
        <v>0</v>
      </c>
      <c r="U245" s="67">
        <f t="shared" si="89"/>
        <v>0</v>
      </c>
      <c r="V245" s="67">
        <f t="shared" si="89"/>
        <v>0</v>
      </c>
      <c r="W245" s="67">
        <f t="shared" si="89"/>
        <v>0</v>
      </c>
      <c r="X245" s="67">
        <f t="shared" si="89"/>
        <v>0</v>
      </c>
      <c r="Y245" s="67">
        <f t="shared" si="89"/>
        <v>0</v>
      </c>
      <c r="Z245" s="67">
        <f t="shared" si="89"/>
        <v>0</v>
      </c>
      <c r="AA245" s="67">
        <f t="shared" si="89"/>
        <v>0</v>
      </c>
      <c r="AB245" s="67">
        <f t="shared" si="89"/>
        <v>0</v>
      </c>
      <c r="AC245" s="67">
        <f t="shared" si="89"/>
        <v>0</v>
      </c>
      <c r="AD245" s="67">
        <f t="shared" si="89"/>
        <v>0</v>
      </c>
      <c r="AE245" s="67">
        <f t="shared" si="89"/>
        <v>0</v>
      </c>
      <c r="AF245" s="77"/>
    </row>
    <row r="246" spans="1:32" s="19" customFormat="1" ht="18.75">
      <c r="A246" s="33" t="s">
        <v>14</v>
      </c>
      <c r="B246" s="67">
        <f t="shared" si="87"/>
        <v>21525.7</v>
      </c>
      <c r="C246" s="67">
        <f t="shared" si="87"/>
        <v>10111.006000000001</v>
      </c>
      <c r="D246" s="67">
        <f t="shared" si="87"/>
        <v>10111.006000000001</v>
      </c>
      <c r="E246" s="67">
        <f t="shared" si="87"/>
        <v>9103.00404</v>
      </c>
      <c r="F246" s="42">
        <f>E246/B246*100</f>
        <v>42.28900356318262</v>
      </c>
      <c r="G246" s="42">
        <f>E246/C246*100</f>
        <v>90.03064620869574</v>
      </c>
      <c r="H246" s="67">
        <f aca="true" t="shared" si="90" ref="H246:AE246">H252+H258+H264</f>
        <v>4702.92</v>
      </c>
      <c r="I246" s="67">
        <f t="shared" si="90"/>
        <v>3690.60363</v>
      </c>
      <c r="J246" s="67">
        <f t="shared" si="90"/>
        <v>2433.581</v>
      </c>
      <c r="K246" s="67">
        <f t="shared" si="90"/>
        <v>2265.18505</v>
      </c>
      <c r="L246" s="67">
        <f t="shared" si="90"/>
        <v>865.908</v>
      </c>
      <c r="M246" s="67">
        <f t="shared" si="90"/>
        <v>854.80141</v>
      </c>
      <c r="N246" s="67">
        <f t="shared" si="90"/>
        <v>2108.5969999999998</v>
      </c>
      <c r="O246" s="67">
        <f t="shared" si="90"/>
        <v>2292.41395</v>
      </c>
      <c r="P246" s="67">
        <f t="shared" si="90"/>
        <v>2034.158</v>
      </c>
      <c r="Q246" s="67">
        <f t="shared" si="90"/>
        <v>0</v>
      </c>
      <c r="R246" s="67">
        <f t="shared" si="90"/>
        <v>1283.129</v>
      </c>
      <c r="S246" s="67">
        <f t="shared" si="90"/>
        <v>0</v>
      </c>
      <c r="T246" s="67">
        <f t="shared" si="90"/>
        <v>2209.2200000000003</v>
      </c>
      <c r="U246" s="67">
        <f t="shared" si="90"/>
        <v>0</v>
      </c>
      <c r="V246" s="67">
        <f t="shared" si="90"/>
        <v>1339.3719999999998</v>
      </c>
      <c r="W246" s="67">
        <f t="shared" si="90"/>
        <v>0</v>
      </c>
      <c r="X246" s="67">
        <f t="shared" si="90"/>
        <v>718.569</v>
      </c>
      <c r="Y246" s="67">
        <f t="shared" si="90"/>
        <v>0</v>
      </c>
      <c r="Z246" s="67">
        <f t="shared" si="90"/>
        <v>1617.766</v>
      </c>
      <c r="AA246" s="67">
        <f t="shared" si="90"/>
        <v>0</v>
      </c>
      <c r="AB246" s="67">
        <f t="shared" si="90"/>
        <v>847.9150000000001</v>
      </c>
      <c r="AC246" s="67">
        <f t="shared" si="90"/>
        <v>0</v>
      </c>
      <c r="AD246" s="67">
        <f t="shared" si="90"/>
        <v>1364.5649999999998</v>
      </c>
      <c r="AE246" s="67">
        <f t="shared" si="90"/>
        <v>0</v>
      </c>
      <c r="AF246" s="77"/>
    </row>
    <row r="247" spans="1:32" s="19" customFormat="1" ht="18.75">
      <c r="A247" s="33" t="s">
        <v>43</v>
      </c>
      <c r="B247" s="67">
        <f t="shared" si="87"/>
        <v>0</v>
      </c>
      <c r="C247" s="67">
        <f t="shared" si="87"/>
        <v>0</v>
      </c>
      <c r="D247" s="67">
        <f t="shared" si="87"/>
        <v>0</v>
      </c>
      <c r="E247" s="67">
        <f t="shared" si="87"/>
        <v>0</v>
      </c>
      <c r="F247" s="42"/>
      <c r="G247" s="42"/>
      <c r="H247" s="67">
        <f aca="true" t="shared" si="91" ref="H247:AE247">H253+H259+H265</f>
        <v>0</v>
      </c>
      <c r="I247" s="67">
        <f t="shared" si="91"/>
        <v>0</v>
      </c>
      <c r="J247" s="67">
        <f t="shared" si="91"/>
        <v>0</v>
      </c>
      <c r="K247" s="67">
        <f t="shared" si="91"/>
        <v>0</v>
      </c>
      <c r="L247" s="67">
        <f t="shared" si="91"/>
        <v>0</v>
      </c>
      <c r="M247" s="67">
        <f t="shared" si="91"/>
        <v>0</v>
      </c>
      <c r="N247" s="67">
        <f t="shared" si="91"/>
        <v>0</v>
      </c>
      <c r="O247" s="67">
        <f t="shared" si="91"/>
        <v>0</v>
      </c>
      <c r="P247" s="67">
        <f t="shared" si="91"/>
        <v>0</v>
      </c>
      <c r="Q247" s="67">
        <f t="shared" si="91"/>
        <v>0</v>
      </c>
      <c r="R247" s="67">
        <f t="shared" si="91"/>
        <v>0</v>
      </c>
      <c r="S247" s="67">
        <f t="shared" si="91"/>
        <v>0</v>
      </c>
      <c r="T247" s="67">
        <f t="shared" si="91"/>
        <v>0</v>
      </c>
      <c r="U247" s="67">
        <f t="shared" si="91"/>
        <v>0</v>
      </c>
      <c r="V247" s="67">
        <f t="shared" si="91"/>
        <v>0</v>
      </c>
      <c r="W247" s="67">
        <f t="shared" si="91"/>
        <v>0</v>
      </c>
      <c r="X247" s="67">
        <f t="shared" si="91"/>
        <v>0</v>
      </c>
      <c r="Y247" s="67">
        <f t="shared" si="91"/>
        <v>0</v>
      </c>
      <c r="Z247" s="67">
        <f t="shared" si="91"/>
        <v>0</v>
      </c>
      <c r="AA247" s="67">
        <f t="shared" si="91"/>
        <v>0</v>
      </c>
      <c r="AB247" s="67">
        <f t="shared" si="91"/>
        <v>0</v>
      </c>
      <c r="AC247" s="67">
        <f t="shared" si="91"/>
        <v>0</v>
      </c>
      <c r="AD247" s="67">
        <f t="shared" si="91"/>
        <v>0</v>
      </c>
      <c r="AE247" s="67">
        <f t="shared" si="91"/>
        <v>0</v>
      </c>
      <c r="AF247" s="91"/>
    </row>
    <row r="248" spans="1:32" s="19" customFormat="1" ht="73.5" customHeight="1">
      <c r="A248" s="47" t="s">
        <v>64</v>
      </c>
      <c r="B248" s="70"/>
      <c r="C248" s="70"/>
      <c r="D248" s="70"/>
      <c r="E248" s="70"/>
      <c r="F248" s="45"/>
      <c r="G248" s="45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109"/>
    </row>
    <row r="249" spans="1:32" s="19" customFormat="1" ht="18.75">
      <c r="A249" s="18" t="s">
        <v>16</v>
      </c>
      <c r="B249" s="78">
        <f>B250+B251+B252</f>
        <v>16120.2</v>
      </c>
      <c r="C249" s="78">
        <f>C250+C251+C252</f>
        <v>7267.696000000001</v>
      </c>
      <c r="D249" s="78">
        <f>D250+D251+D252</f>
        <v>7267.696000000001</v>
      </c>
      <c r="E249" s="78">
        <f>E250+E251+E252</f>
        <v>6644.38126</v>
      </c>
      <c r="F249" s="48">
        <f>E249/B249*100</f>
        <v>41.21773464349077</v>
      </c>
      <c r="G249" s="48">
        <f>E249/C249*100</f>
        <v>91.42348909475574</v>
      </c>
      <c r="H249" s="79">
        <f aca="true" t="shared" si="92" ref="H249:AE249">H250+H251+H252+H253</f>
        <v>3418.356</v>
      </c>
      <c r="I249" s="79">
        <f t="shared" si="92"/>
        <v>2695.50801</v>
      </c>
      <c r="J249" s="79">
        <f t="shared" si="92"/>
        <v>1806.628</v>
      </c>
      <c r="K249" s="79">
        <f t="shared" si="92"/>
        <v>1748.1835</v>
      </c>
      <c r="L249" s="79">
        <f t="shared" si="92"/>
        <v>661.431</v>
      </c>
      <c r="M249" s="79">
        <f t="shared" si="92"/>
        <v>656.22505</v>
      </c>
      <c r="N249" s="79">
        <f t="shared" si="92"/>
        <v>1381.281</v>
      </c>
      <c r="O249" s="79">
        <f t="shared" si="92"/>
        <v>1544.4647</v>
      </c>
      <c r="P249" s="79">
        <f t="shared" si="92"/>
        <v>1646.72</v>
      </c>
      <c r="Q249" s="79">
        <f t="shared" si="92"/>
        <v>0</v>
      </c>
      <c r="R249" s="79">
        <f t="shared" si="92"/>
        <v>1065.875</v>
      </c>
      <c r="S249" s="79">
        <f t="shared" si="92"/>
        <v>0</v>
      </c>
      <c r="T249" s="79">
        <f t="shared" si="92"/>
        <v>1657.113</v>
      </c>
      <c r="U249" s="79">
        <f t="shared" si="92"/>
        <v>0</v>
      </c>
      <c r="V249" s="79">
        <f t="shared" si="92"/>
        <v>959.102</v>
      </c>
      <c r="W249" s="79">
        <f t="shared" si="92"/>
        <v>0</v>
      </c>
      <c r="X249" s="79">
        <f t="shared" si="92"/>
        <v>600.961</v>
      </c>
      <c r="Y249" s="79">
        <f t="shared" si="92"/>
        <v>0</v>
      </c>
      <c r="Z249" s="79">
        <f t="shared" si="92"/>
        <v>1192.799</v>
      </c>
      <c r="AA249" s="79">
        <f t="shared" si="92"/>
        <v>0</v>
      </c>
      <c r="AB249" s="79">
        <f t="shared" si="92"/>
        <v>617.065</v>
      </c>
      <c r="AC249" s="79">
        <f t="shared" si="92"/>
        <v>0</v>
      </c>
      <c r="AD249" s="79">
        <f t="shared" si="92"/>
        <v>1112.869</v>
      </c>
      <c r="AE249" s="79">
        <f t="shared" si="92"/>
        <v>0</v>
      </c>
      <c r="AF249" s="110"/>
    </row>
    <row r="250" spans="1:32" s="19" customFormat="1" ht="18.75">
      <c r="A250" s="2" t="s">
        <v>15</v>
      </c>
      <c r="B250" s="70">
        <f>H250+J250+L250+N250+P250+R250+T250+V250+X250+Z250+AB250+AD250</f>
        <v>0</v>
      </c>
      <c r="C250" s="70">
        <f>H250+J250+L250+N250</f>
        <v>0</v>
      </c>
      <c r="D250" s="70">
        <f>C250</f>
        <v>0</v>
      </c>
      <c r="E250" s="70">
        <f>I250+K250+M250+O250+Q250+S250+U250+W250+Y250+AA250+AC250+AE250</f>
        <v>0</v>
      </c>
      <c r="F250" s="45" t="e">
        <f>E250/B250*100</f>
        <v>#DIV/0!</v>
      </c>
      <c r="G250" s="45" t="e">
        <f>E250/C250*100</f>
        <v>#DIV/0!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110"/>
    </row>
    <row r="251" spans="1:32" s="19" customFormat="1" ht="18.75">
      <c r="A251" s="20" t="s">
        <v>13</v>
      </c>
      <c r="B251" s="70">
        <f>H251+J251+L251+N251+P251+R251+T251+V251+X251+Z251+AB251+AD251</f>
        <v>0</v>
      </c>
      <c r="C251" s="70">
        <f>H251+J251+L251+N251</f>
        <v>0</v>
      </c>
      <c r="D251" s="70">
        <f>C251</f>
        <v>0</v>
      </c>
      <c r="E251" s="70">
        <f>I251+K251+M251+O251+Q251+S251+U251+W251+Y251+AA251+AC251+AE251</f>
        <v>0</v>
      </c>
      <c r="F251" s="45" t="e">
        <f>E251/B251*100</f>
        <v>#DIV/0!</v>
      </c>
      <c r="G251" s="45" t="e">
        <f>E251/C251*100</f>
        <v>#DIV/0!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110"/>
    </row>
    <row r="252" spans="1:32" s="19" customFormat="1" ht="18.75">
      <c r="A252" s="20" t="s">
        <v>14</v>
      </c>
      <c r="B252" s="70">
        <f>H252+J252+L252+N252+P252+R252+T252+V252+X252+Z252+AB252+AD252</f>
        <v>16120.2</v>
      </c>
      <c r="C252" s="70">
        <f>H252+J252+L252+N252</f>
        <v>7267.696000000001</v>
      </c>
      <c r="D252" s="70">
        <f>C252</f>
        <v>7267.696000000001</v>
      </c>
      <c r="E252" s="70">
        <f>I252+K252+M252+O252+Q252+S252+U252+W252+Y252+AA252+AC252+AE252</f>
        <v>6644.38126</v>
      </c>
      <c r="F252" s="45">
        <f>E252/B252*100</f>
        <v>41.21773464349077</v>
      </c>
      <c r="G252" s="45">
        <f>E252/C252*100</f>
        <v>91.42348909475574</v>
      </c>
      <c r="H252" s="26">
        <v>3418.356</v>
      </c>
      <c r="I252" s="26">
        <v>2695.50801</v>
      </c>
      <c r="J252" s="26">
        <v>1806.628</v>
      </c>
      <c r="K252" s="26">
        <v>1748.1835</v>
      </c>
      <c r="L252" s="26">
        <v>661.431</v>
      </c>
      <c r="M252" s="26">
        <v>656.22505</v>
      </c>
      <c r="N252" s="26">
        <v>1381.281</v>
      </c>
      <c r="O252" s="26">
        <v>1544.4647</v>
      </c>
      <c r="P252" s="26">
        <v>1646.72</v>
      </c>
      <c r="Q252" s="26">
        <v>0</v>
      </c>
      <c r="R252" s="26">
        <v>1065.875</v>
      </c>
      <c r="S252" s="26">
        <v>0</v>
      </c>
      <c r="T252" s="26">
        <v>1657.113</v>
      </c>
      <c r="U252" s="26">
        <v>0</v>
      </c>
      <c r="V252" s="26">
        <v>959.102</v>
      </c>
      <c r="W252" s="26">
        <v>0</v>
      </c>
      <c r="X252" s="26">
        <v>600.961</v>
      </c>
      <c r="Y252" s="26">
        <v>0</v>
      </c>
      <c r="Z252" s="26">
        <v>1192.799</v>
      </c>
      <c r="AA252" s="26">
        <v>0</v>
      </c>
      <c r="AB252" s="26">
        <v>617.065</v>
      </c>
      <c r="AC252" s="26">
        <v>0</v>
      </c>
      <c r="AD252" s="26">
        <v>1112.869</v>
      </c>
      <c r="AE252" s="26">
        <v>0</v>
      </c>
      <c r="AF252" s="110"/>
    </row>
    <row r="253" spans="1:32" s="19" customFormat="1" ht="18.75">
      <c r="A253" s="20" t="s">
        <v>43</v>
      </c>
      <c r="B253" s="70">
        <f>H253+J253+L253+N253+P253+R253+T253+V253+X253+Z253+AB253+AD253</f>
        <v>0</v>
      </c>
      <c r="C253" s="70">
        <f>H253+J253+L253+N253</f>
        <v>0</v>
      </c>
      <c r="D253" s="70">
        <f>C253</f>
        <v>0</v>
      </c>
      <c r="E253" s="70">
        <f>I253+K253+M253+O253+Q253+S253+U253+W253+Y253+AA253+AC253+AE253</f>
        <v>0</v>
      </c>
      <c r="F253" s="45" t="e">
        <f>E253/B253*100</f>
        <v>#DIV/0!</v>
      </c>
      <c r="G253" s="45" t="e">
        <f>E253/C253*100</f>
        <v>#DIV/0!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111"/>
    </row>
    <row r="254" spans="1:32" s="19" customFormat="1" ht="56.25">
      <c r="A254" s="51" t="s">
        <v>65</v>
      </c>
      <c r="B254" s="68"/>
      <c r="C254" s="70"/>
      <c r="D254" s="70"/>
      <c r="E254" s="70"/>
      <c r="F254" s="45"/>
      <c r="G254" s="4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109"/>
    </row>
    <row r="255" spans="1:32" s="19" customFormat="1" ht="18.75">
      <c r="A255" s="18" t="s">
        <v>16</v>
      </c>
      <c r="B255" s="78">
        <f>B256+B257+B258</f>
        <v>5405.500000000001</v>
      </c>
      <c r="C255" s="78">
        <f>C256+C257+C258</f>
        <v>2843.3100000000004</v>
      </c>
      <c r="D255" s="78">
        <f>D256+D257+D258</f>
        <v>2843.3100000000004</v>
      </c>
      <c r="E255" s="78">
        <f>E256+E257+E258</f>
        <v>2458.62278</v>
      </c>
      <c r="F255" s="48">
        <f>E255/B255*100</f>
        <v>45.48372546480436</v>
      </c>
      <c r="G255" s="48">
        <f>E255/C255*100</f>
        <v>86.47044395440524</v>
      </c>
      <c r="H255" s="79">
        <f aca="true" t="shared" si="93" ref="H255:AE255">H256+H257+H258+H259</f>
        <v>1284.564</v>
      </c>
      <c r="I255" s="79">
        <f t="shared" si="93"/>
        <v>995.09562</v>
      </c>
      <c r="J255" s="79">
        <f t="shared" si="93"/>
        <v>626.953</v>
      </c>
      <c r="K255" s="79">
        <f t="shared" si="93"/>
        <v>517.00155</v>
      </c>
      <c r="L255" s="79">
        <f t="shared" si="93"/>
        <v>204.477</v>
      </c>
      <c r="M255" s="79">
        <f t="shared" si="93"/>
        <v>198.57636</v>
      </c>
      <c r="N255" s="79">
        <f t="shared" si="93"/>
        <v>727.316</v>
      </c>
      <c r="O255" s="79">
        <f t="shared" si="93"/>
        <v>747.94925</v>
      </c>
      <c r="P255" s="79">
        <f t="shared" si="93"/>
        <v>387.438</v>
      </c>
      <c r="Q255" s="79">
        <f t="shared" si="93"/>
        <v>0</v>
      </c>
      <c r="R255" s="79">
        <f t="shared" si="93"/>
        <v>217.254</v>
      </c>
      <c r="S255" s="79">
        <f t="shared" si="93"/>
        <v>0</v>
      </c>
      <c r="T255" s="79">
        <f t="shared" si="93"/>
        <v>552.107</v>
      </c>
      <c r="U255" s="79">
        <f t="shared" si="93"/>
        <v>0</v>
      </c>
      <c r="V255" s="79">
        <f t="shared" si="93"/>
        <v>380.27</v>
      </c>
      <c r="W255" s="79">
        <f t="shared" si="93"/>
        <v>0</v>
      </c>
      <c r="X255" s="79">
        <f t="shared" si="93"/>
        <v>117.608</v>
      </c>
      <c r="Y255" s="79">
        <f t="shared" si="93"/>
        <v>0</v>
      </c>
      <c r="Z255" s="79">
        <f t="shared" si="93"/>
        <v>424.967</v>
      </c>
      <c r="AA255" s="79">
        <f t="shared" si="93"/>
        <v>0</v>
      </c>
      <c r="AB255" s="79">
        <f t="shared" si="93"/>
        <v>230.85</v>
      </c>
      <c r="AC255" s="79">
        <f t="shared" si="93"/>
        <v>0</v>
      </c>
      <c r="AD255" s="79">
        <f t="shared" si="93"/>
        <v>251.696</v>
      </c>
      <c r="AE255" s="79">
        <f t="shared" si="93"/>
        <v>0</v>
      </c>
      <c r="AF255" s="110"/>
    </row>
    <row r="256" spans="1:32" s="19" customFormat="1" ht="18.75">
      <c r="A256" s="2" t="s">
        <v>15</v>
      </c>
      <c r="B256" s="70">
        <f>H256+J256+L256+N256+P256+R256+T256+V256+X256+Z256+AB256+AD256</f>
        <v>0</v>
      </c>
      <c r="C256" s="70">
        <f>H256+J256+L256+N256</f>
        <v>0</v>
      </c>
      <c r="D256" s="70">
        <f>C256</f>
        <v>0</v>
      </c>
      <c r="E256" s="70">
        <f>I256+K256+M256+O256+Q256+S256+U256+W256+Y256+AA256+AC256+AE256</f>
        <v>0</v>
      </c>
      <c r="F256" s="45" t="e">
        <f>E256/B256*100</f>
        <v>#DIV/0!</v>
      </c>
      <c r="G256" s="45" t="e">
        <f>E256/C256*100</f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110"/>
    </row>
    <row r="257" spans="1:32" s="19" customFormat="1" ht="18.75">
      <c r="A257" s="20" t="s">
        <v>13</v>
      </c>
      <c r="B257" s="70">
        <f>H257+J257+L257+N257+P257+R257+T257+V257+X257+Z257+AB257+AD257</f>
        <v>0</v>
      </c>
      <c r="C257" s="70">
        <f>H257+J257+L257+N257</f>
        <v>0</v>
      </c>
      <c r="D257" s="70">
        <f>C257</f>
        <v>0</v>
      </c>
      <c r="E257" s="70">
        <f>I257+K257+M257+O257+Q257+S257+U257+W257+Y257+AA257+AC257+AE257</f>
        <v>0</v>
      </c>
      <c r="F257" s="45" t="e">
        <f>E257/B257*100</f>
        <v>#DIV/0!</v>
      </c>
      <c r="G257" s="45" t="e">
        <f>E257/C257*100</f>
        <v>#DIV/0!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110"/>
    </row>
    <row r="258" spans="1:32" s="19" customFormat="1" ht="18.75">
      <c r="A258" s="20" t="s">
        <v>14</v>
      </c>
      <c r="B258" s="70">
        <f>H258+J258+L258+N258+P258+R258+T258+V258+X258+Z258+AB258+AD258</f>
        <v>5405.500000000001</v>
      </c>
      <c r="C258" s="70">
        <f>H258+J258+L258+N258</f>
        <v>2843.3100000000004</v>
      </c>
      <c r="D258" s="70">
        <f>C258</f>
        <v>2843.3100000000004</v>
      </c>
      <c r="E258" s="70">
        <f>I258+K258+M258+O258+Q258+S258+U258+W258+Y258+AA258+AC258+AE258</f>
        <v>2458.62278</v>
      </c>
      <c r="F258" s="45">
        <f>E258/B258*100</f>
        <v>45.48372546480436</v>
      </c>
      <c r="G258" s="45">
        <f>E258/C258*100</f>
        <v>86.47044395440524</v>
      </c>
      <c r="H258" s="26">
        <v>1284.564</v>
      </c>
      <c r="I258" s="26">
        <v>995.09562</v>
      </c>
      <c r="J258" s="26">
        <v>626.953</v>
      </c>
      <c r="K258" s="26">
        <v>517.00155</v>
      </c>
      <c r="L258" s="26">
        <v>204.477</v>
      </c>
      <c r="M258" s="26">
        <v>198.57636</v>
      </c>
      <c r="N258" s="26">
        <v>727.316</v>
      </c>
      <c r="O258" s="26">
        <v>747.94925</v>
      </c>
      <c r="P258" s="26">
        <v>387.438</v>
      </c>
      <c r="Q258" s="26">
        <v>0</v>
      </c>
      <c r="R258" s="26">
        <v>217.254</v>
      </c>
      <c r="S258" s="26">
        <v>0</v>
      </c>
      <c r="T258" s="26">
        <v>552.107</v>
      </c>
      <c r="U258" s="26">
        <v>0</v>
      </c>
      <c r="V258" s="26">
        <v>380.27</v>
      </c>
      <c r="W258" s="26">
        <v>0</v>
      </c>
      <c r="X258" s="26">
        <v>117.608</v>
      </c>
      <c r="Y258" s="26">
        <v>0</v>
      </c>
      <c r="Z258" s="26">
        <v>424.967</v>
      </c>
      <c r="AA258" s="26">
        <v>0</v>
      </c>
      <c r="AB258" s="26">
        <v>230.85</v>
      </c>
      <c r="AC258" s="26">
        <v>0</v>
      </c>
      <c r="AD258" s="26">
        <v>251.696</v>
      </c>
      <c r="AE258" s="26">
        <v>0</v>
      </c>
      <c r="AF258" s="110"/>
    </row>
    <row r="259" spans="1:32" s="19" customFormat="1" ht="18.75">
      <c r="A259" s="51" t="s">
        <v>43</v>
      </c>
      <c r="B259" s="70">
        <f>H259+J259+L259+N259+P259+R259+T259+V259+X259+Z259+AB259+AD259</f>
        <v>0</v>
      </c>
      <c r="C259" s="70">
        <f>H259+J259+L259+N259</f>
        <v>0</v>
      </c>
      <c r="D259" s="70">
        <f>C259</f>
        <v>0</v>
      </c>
      <c r="E259" s="70">
        <f>I259+K259+M259+O259+Q259+S259+U259+W259+Y259+AA259+AC259+AE259</f>
        <v>0</v>
      </c>
      <c r="F259" s="45" t="e">
        <f>E259/B259*100</f>
        <v>#DIV/0!</v>
      </c>
      <c r="G259" s="45" t="e">
        <f>E259/C259*100</f>
        <v>#DIV/0!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111"/>
    </row>
    <row r="260" spans="1:32" s="19" customFormat="1" ht="75">
      <c r="A260" s="47" t="s">
        <v>28</v>
      </c>
      <c r="B260" s="68"/>
      <c r="C260" s="70"/>
      <c r="D260" s="70"/>
      <c r="E260" s="70"/>
      <c r="F260" s="45"/>
      <c r="G260" s="45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109"/>
    </row>
    <row r="261" spans="1:32" s="19" customFormat="1" ht="18.75">
      <c r="A261" s="18" t="s">
        <v>16</v>
      </c>
      <c r="B261" s="78">
        <f>B262+B263+B264</f>
        <v>0</v>
      </c>
      <c r="C261" s="78">
        <f>C262+C263+C264</f>
        <v>0</v>
      </c>
      <c r="D261" s="78">
        <f>D262+D263+D264</f>
        <v>0</v>
      </c>
      <c r="E261" s="78">
        <f>E262+E263+E264</f>
        <v>0</v>
      </c>
      <c r="F261" s="48" t="e">
        <f>E261/B261*100</f>
        <v>#DIV/0!</v>
      </c>
      <c r="G261" s="48" t="e">
        <f>E261/C261*100</f>
        <v>#DIV/0!</v>
      </c>
      <c r="H261" s="79">
        <f aca="true" t="shared" si="94" ref="H261:AE261">H262+H263+H264+H265</f>
        <v>0</v>
      </c>
      <c r="I261" s="79">
        <f t="shared" si="94"/>
        <v>0</v>
      </c>
      <c r="J261" s="79">
        <f t="shared" si="94"/>
        <v>0</v>
      </c>
      <c r="K261" s="79">
        <f t="shared" si="94"/>
        <v>0</v>
      </c>
      <c r="L261" s="79">
        <f t="shared" si="94"/>
        <v>0</v>
      </c>
      <c r="M261" s="79">
        <f t="shared" si="94"/>
        <v>0</v>
      </c>
      <c r="N261" s="79">
        <f t="shared" si="94"/>
        <v>0</v>
      </c>
      <c r="O261" s="79">
        <f t="shared" si="94"/>
        <v>0</v>
      </c>
      <c r="P261" s="79">
        <f t="shared" si="94"/>
        <v>0</v>
      </c>
      <c r="Q261" s="79">
        <f t="shared" si="94"/>
        <v>0</v>
      </c>
      <c r="R261" s="79">
        <f t="shared" si="94"/>
        <v>0</v>
      </c>
      <c r="S261" s="79">
        <f t="shared" si="94"/>
        <v>0</v>
      </c>
      <c r="T261" s="79">
        <f t="shared" si="94"/>
        <v>0</v>
      </c>
      <c r="U261" s="79">
        <f t="shared" si="94"/>
        <v>0</v>
      </c>
      <c r="V261" s="79">
        <f t="shared" si="94"/>
        <v>0</v>
      </c>
      <c r="W261" s="79">
        <f t="shared" si="94"/>
        <v>0</v>
      </c>
      <c r="X261" s="79">
        <f t="shared" si="94"/>
        <v>0</v>
      </c>
      <c r="Y261" s="79">
        <f t="shared" si="94"/>
        <v>0</v>
      </c>
      <c r="Z261" s="79">
        <f t="shared" si="94"/>
        <v>0</v>
      </c>
      <c r="AA261" s="79">
        <f t="shared" si="94"/>
        <v>0</v>
      </c>
      <c r="AB261" s="79">
        <f t="shared" si="94"/>
        <v>0</v>
      </c>
      <c r="AC261" s="79">
        <f t="shared" si="94"/>
        <v>0</v>
      </c>
      <c r="AD261" s="79">
        <f t="shared" si="94"/>
        <v>0</v>
      </c>
      <c r="AE261" s="79">
        <f t="shared" si="94"/>
        <v>0</v>
      </c>
      <c r="AF261" s="110"/>
    </row>
    <row r="262" spans="1:32" s="19" customFormat="1" ht="18.75">
      <c r="A262" s="2" t="s">
        <v>15</v>
      </c>
      <c r="B262" s="70">
        <f>H262+J262+L262+N262+P262+R262+T262+V262+X262+Z262+AB262+AD262</f>
        <v>0</v>
      </c>
      <c r="C262" s="70">
        <f>H262+J262+L262+N262</f>
        <v>0</v>
      </c>
      <c r="D262" s="70">
        <f>C262</f>
        <v>0</v>
      </c>
      <c r="E262" s="70">
        <f>I262+K262+M262+O262+Q262+S262+U262+W262+Y262+AA262+AC262+AE262</f>
        <v>0</v>
      </c>
      <c r="F262" s="45" t="e">
        <f>E262/B262*100</f>
        <v>#DIV/0!</v>
      </c>
      <c r="G262" s="45" t="e">
        <f>E262/C262*100</f>
        <v>#DIV/0!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110"/>
    </row>
    <row r="263" spans="1:32" s="19" customFormat="1" ht="18.75">
      <c r="A263" s="20" t="s">
        <v>13</v>
      </c>
      <c r="B263" s="70">
        <f>H263+J263+L263+N263+P263+R263+T263+V263+X263+Z263+AB263+AD263</f>
        <v>0</v>
      </c>
      <c r="C263" s="70">
        <f>H263+J263+L263+N263</f>
        <v>0</v>
      </c>
      <c r="D263" s="70">
        <f>C263</f>
        <v>0</v>
      </c>
      <c r="E263" s="70">
        <f>I263+K263+M263+O263+Q263+S263+U263+W263+Y263+AA263+AC263+AE263</f>
        <v>0</v>
      </c>
      <c r="F263" s="45" t="e">
        <f>E263/B263*100</f>
        <v>#DIV/0!</v>
      </c>
      <c r="G263" s="45" t="e">
        <f>E263/C263*100</f>
        <v>#DIV/0!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110"/>
    </row>
    <row r="264" spans="1:32" s="19" customFormat="1" ht="18.75">
      <c r="A264" s="20" t="s">
        <v>14</v>
      </c>
      <c r="B264" s="70">
        <f>H264+J264+L264+N264+P264+R264+T264+V264+X264+Z264+AB264+AD264</f>
        <v>0</v>
      </c>
      <c r="C264" s="70">
        <f>H264+J264+L264+N264</f>
        <v>0</v>
      </c>
      <c r="D264" s="70">
        <f>C264</f>
        <v>0</v>
      </c>
      <c r="E264" s="70">
        <f>I264+K264+M264+O264+Q264+S264+U264+W264+Y264+AA264+AC264+AE264</f>
        <v>0</v>
      </c>
      <c r="F264" s="45" t="e">
        <f>E264/B264*100</f>
        <v>#DIV/0!</v>
      </c>
      <c r="G264" s="45" t="e">
        <f>E264/C264*100</f>
        <v>#DIV/0!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110"/>
    </row>
    <row r="265" spans="1:32" s="19" customFormat="1" ht="18.75">
      <c r="A265" s="51" t="s">
        <v>43</v>
      </c>
      <c r="B265" s="70">
        <f>H265+J265+L265+N265+P265+R265+T265+V265+X265+Z265+AB265+AD265</f>
        <v>0</v>
      </c>
      <c r="C265" s="70">
        <f>H265+J265+L265+N265</f>
        <v>0</v>
      </c>
      <c r="D265" s="70">
        <f>C265</f>
        <v>0</v>
      </c>
      <c r="E265" s="70">
        <f>I265+K265+M265+O265+Q265+S265+U265+W265+Y265+AA265+AC265+AE265</f>
        <v>0</v>
      </c>
      <c r="F265" s="45" t="e">
        <f>E265/B265*100</f>
        <v>#DIV/0!</v>
      </c>
      <c r="G265" s="45" t="e">
        <f>E265/C265*100</f>
        <v>#DIV/0!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111"/>
    </row>
    <row r="266" spans="1:32" s="12" customFormat="1" ht="18.75">
      <c r="A266" s="49" t="s">
        <v>66</v>
      </c>
      <c r="B266" s="66"/>
      <c r="C266" s="66"/>
      <c r="D266" s="66"/>
      <c r="E266" s="66"/>
      <c r="F266" s="62"/>
      <c r="G266" s="6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1:34" s="19" customFormat="1" ht="18.75">
      <c r="A267" s="29" t="s">
        <v>16</v>
      </c>
      <c r="B267" s="66">
        <f>B268+B269+B270+B271</f>
        <v>61.9</v>
      </c>
      <c r="C267" s="66">
        <f>C268+C269+C270+C271</f>
        <v>61.9</v>
      </c>
      <c r="D267" s="66">
        <f>D268+D269+D270+D271</f>
        <v>61.9</v>
      </c>
      <c r="E267" s="66">
        <f>E268+E269+E270+E271</f>
        <v>0</v>
      </c>
      <c r="F267" s="62">
        <f>E267/B267*100</f>
        <v>0</v>
      </c>
      <c r="G267" s="62">
        <f>E267/C267*100</f>
        <v>0</v>
      </c>
      <c r="H267" s="32">
        <f>H268+H269+H270+H271</f>
        <v>0</v>
      </c>
      <c r="I267" s="32">
        <f aca="true" t="shared" si="95" ref="I267:AE267">I268+I269+I270+I271</f>
        <v>0</v>
      </c>
      <c r="J267" s="32">
        <f t="shared" si="95"/>
        <v>0</v>
      </c>
      <c r="K267" s="32">
        <f t="shared" si="95"/>
        <v>0</v>
      </c>
      <c r="L267" s="32">
        <f t="shared" si="95"/>
        <v>0</v>
      </c>
      <c r="M267" s="32">
        <f t="shared" si="95"/>
        <v>0</v>
      </c>
      <c r="N267" s="32">
        <f t="shared" si="95"/>
        <v>61.9</v>
      </c>
      <c r="O267" s="32">
        <f t="shared" si="95"/>
        <v>0</v>
      </c>
      <c r="P267" s="32">
        <f t="shared" si="95"/>
        <v>0</v>
      </c>
      <c r="Q267" s="32">
        <f t="shared" si="95"/>
        <v>0</v>
      </c>
      <c r="R267" s="32">
        <f t="shared" si="95"/>
        <v>0</v>
      </c>
      <c r="S267" s="32">
        <f t="shared" si="95"/>
        <v>0</v>
      </c>
      <c r="T267" s="32">
        <f t="shared" si="95"/>
        <v>0</v>
      </c>
      <c r="U267" s="32">
        <f t="shared" si="95"/>
        <v>0</v>
      </c>
      <c r="V267" s="32">
        <f t="shared" si="95"/>
        <v>0</v>
      </c>
      <c r="W267" s="32">
        <f t="shared" si="95"/>
        <v>0</v>
      </c>
      <c r="X267" s="32">
        <f t="shared" si="95"/>
        <v>0</v>
      </c>
      <c r="Y267" s="32">
        <f t="shared" si="95"/>
        <v>0</v>
      </c>
      <c r="Z267" s="32">
        <f t="shared" si="95"/>
        <v>0</v>
      </c>
      <c r="AA267" s="32">
        <f t="shared" si="95"/>
        <v>0</v>
      </c>
      <c r="AB267" s="32">
        <f t="shared" si="95"/>
        <v>0</v>
      </c>
      <c r="AC267" s="32">
        <f t="shared" si="95"/>
        <v>0</v>
      </c>
      <c r="AD267" s="32">
        <f t="shared" si="95"/>
        <v>0</v>
      </c>
      <c r="AE267" s="32">
        <f t="shared" si="95"/>
        <v>0</v>
      </c>
      <c r="AF267" s="32"/>
      <c r="AG267" s="41"/>
      <c r="AH267" s="60"/>
    </row>
    <row r="268" spans="1:34" s="19" customFormat="1" ht="18.75">
      <c r="A268" s="33" t="s">
        <v>15</v>
      </c>
      <c r="B268" s="67">
        <f aca="true" t="shared" si="96" ref="B268:E271">B274</f>
        <v>0</v>
      </c>
      <c r="C268" s="67">
        <f t="shared" si="96"/>
        <v>0</v>
      </c>
      <c r="D268" s="67">
        <f t="shared" si="96"/>
        <v>0</v>
      </c>
      <c r="E268" s="67">
        <f t="shared" si="96"/>
        <v>0</v>
      </c>
      <c r="F268" s="42" t="e">
        <f>E268/B268*100</f>
        <v>#DIV/0!</v>
      </c>
      <c r="G268" s="42" t="e">
        <f>E268/C268*100</f>
        <v>#DIV/0!</v>
      </c>
      <c r="H268" s="67">
        <f>H274</f>
        <v>0</v>
      </c>
      <c r="I268" s="67">
        <f aca="true" t="shared" si="97" ref="I268:AE268">I274</f>
        <v>0</v>
      </c>
      <c r="J268" s="67">
        <f t="shared" si="97"/>
        <v>0</v>
      </c>
      <c r="K268" s="67">
        <f t="shared" si="97"/>
        <v>0</v>
      </c>
      <c r="L268" s="67">
        <f t="shared" si="97"/>
        <v>0</v>
      </c>
      <c r="M268" s="67">
        <f t="shared" si="97"/>
        <v>0</v>
      </c>
      <c r="N268" s="67">
        <f t="shared" si="97"/>
        <v>0</v>
      </c>
      <c r="O268" s="67">
        <f t="shared" si="97"/>
        <v>0</v>
      </c>
      <c r="P268" s="67">
        <f t="shared" si="97"/>
        <v>0</v>
      </c>
      <c r="Q268" s="67">
        <f t="shared" si="97"/>
        <v>0</v>
      </c>
      <c r="R268" s="67">
        <f t="shared" si="97"/>
        <v>0</v>
      </c>
      <c r="S268" s="67">
        <f t="shared" si="97"/>
        <v>0</v>
      </c>
      <c r="T268" s="67">
        <f t="shared" si="97"/>
        <v>0</v>
      </c>
      <c r="U268" s="67">
        <f t="shared" si="97"/>
        <v>0</v>
      </c>
      <c r="V268" s="67">
        <f t="shared" si="97"/>
        <v>0</v>
      </c>
      <c r="W268" s="67">
        <f t="shared" si="97"/>
        <v>0</v>
      </c>
      <c r="X268" s="67">
        <f t="shared" si="97"/>
        <v>0</v>
      </c>
      <c r="Y268" s="67">
        <f t="shared" si="97"/>
        <v>0</v>
      </c>
      <c r="Z268" s="67">
        <f t="shared" si="97"/>
        <v>0</v>
      </c>
      <c r="AA268" s="67">
        <f t="shared" si="97"/>
        <v>0</v>
      </c>
      <c r="AB268" s="67">
        <f t="shared" si="97"/>
        <v>0</v>
      </c>
      <c r="AC268" s="67">
        <f t="shared" si="97"/>
        <v>0</v>
      </c>
      <c r="AD268" s="67">
        <f t="shared" si="97"/>
        <v>0</v>
      </c>
      <c r="AE268" s="67">
        <f t="shared" si="97"/>
        <v>0</v>
      </c>
      <c r="AF268" s="34"/>
      <c r="AG268" s="41"/>
      <c r="AH268" s="60"/>
    </row>
    <row r="269" spans="1:34" s="19" customFormat="1" ht="18.75">
      <c r="A269" s="33" t="s">
        <v>13</v>
      </c>
      <c r="B269" s="67">
        <f t="shared" si="96"/>
        <v>61.9</v>
      </c>
      <c r="C269" s="67">
        <f t="shared" si="96"/>
        <v>61.9</v>
      </c>
      <c r="D269" s="67">
        <f t="shared" si="96"/>
        <v>61.9</v>
      </c>
      <c r="E269" s="67">
        <f t="shared" si="96"/>
        <v>0</v>
      </c>
      <c r="F269" s="42">
        <f>E269/B269*100</f>
        <v>0</v>
      </c>
      <c r="G269" s="42">
        <f>E269/C269*100</f>
        <v>0</v>
      </c>
      <c r="H269" s="67">
        <f>H275</f>
        <v>0</v>
      </c>
      <c r="I269" s="67">
        <f aca="true" t="shared" si="98" ref="I269:AE269">I275</f>
        <v>0</v>
      </c>
      <c r="J269" s="67">
        <f t="shared" si="98"/>
        <v>0</v>
      </c>
      <c r="K269" s="67">
        <f t="shared" si="98"/>
        <v>0</v>
      </c>
      <c r="L269" s="67">
        <f t="shared" si="98"/>
        <v>0</v>
      </c>
      <c r="M269" s="67">
        <f t="shared" si="98"/>
        <v>0</v>
      </c>
      <c r="N269" s="67">
        <f t="shared" si="98"/>
        <v>61.9</v>
      </c>
      <c r="O269" s="67">
        <f t="shared" si="98"/>
        <v>0</v>
      </c>
      <c r="P269" s="67">
        <f t="shared" si="98"/>
        <v>0</v>
      </c>
      <c r="Q269" s="67">
        <f t="shared" si="98"/>
        <v>0</v>
      </c>
      <c r="R269" s="67">
        <f t="shared" si="98"/>
        <v>0</v>
      </c>
      <c r="S269" s="67">
        <f t="shared" si="98"/>
        <v>0</v>
      </c>
      <c r="T269" s="67">
        <f t="shared" si="98"/>
        <v>0</v>
      </c>
      <c r="U269" s="67">
        <f t="shared" si="98"/>
        <v>0</v>
      </c>
      <c r="V269" s="67">
        <f t="shared" si="98"/>
        <v>0</v>
      </c>
      <c r="W269" s="67">
        <f t="shared" si="98"/>
        <v>0</v>
      </c>
      <c r="X269" s="67">
        <f t="shared" si="98"/>
        <v>0</v>
      </c>
      <c r="Y269" s="67">
        <f t="shared" si="98"/>
        <v>0</v>
      </c>
      <c r="Z269" s="67">
        <f t="shared" si="98"/>
        <v>0</v>
      </c>
      <c r="AA269" s="67">
        <f t="shared" si="98"/>
        <v>0</v>
      </c>
      <c r="AB269" s="67">
        <f t="shared" si="98"/>
        <v>0</v>
      </c>
      <c r="AC269" s="67">
        <f t="shared" si="98"/>
        <v>0</v>
      </c>
      <c r="AD269" s="67">
        <f t="shared" si="98"/>
        <v>0</v>
      </c>
      <c r="AE269" s="67">
        <f t="shared" si="98"/>
        <v>0</v>
      </c>
      <c r="AF269" s="34"/>
      <c r="AG269" s="41"/>
      <c r="AH269" s="60"/>
    </row>
    <row r="270" spans="1:34" s="19" customFormat="1" ht="18.75">
      <c r="A270" s="33" t="s">
        <v>14</v>
      </c>
      <c r="B270" s="67">
        <f t="shared" si="96"/>
        <v>0</v>
      </c>
      <c r="C270" s="67">
        <f t="shared" si="96"/>
        <v>0</v>
      </c>
      <c r="D270" s="67">
        <f t="shared" si="96"/>
        <v>0</v>
      </c>
      <c r="E270" s="67">
        <f t="shared" si="96"/>
        <v>0</v>
      </c>
      <c r="F270" s="42" t="e">
        <f>E270/B270*100</f>
        <v>#DIV/0!</v>
      </c>
      <c r="G270" s="42" t="e">
        <f>E270/C270*100</f>
        <v>#DIV/0!</v>
      </c>
      <c r="H270" s="67">
        <f>H276</f>
        <v>0</v>
      </c>
      <c r="I270" s="67">
        <f aca="true" t="shared" si="99" ref="I270:AE270">I276</f>
        <v>0</v>
      </c>
      <c r="J270" s="67">
        <f t="shared" si="99"/>
        <v>0</v>
      </c>
      <c r="K270" s="67">
        <f t="shared" si="99"/>
        <v>0</v>
      </c>
      <c r="L270" s="67">
        <f t="shared" si="99"/>
        <v>0</v>
      </c>
      <c r="M270" s="67">
        <f t="shared" si="99"/>
        <v>0</v>
      </c>
      <c r="N270" s="67">
        <f t="shared" si="99"/>
        <v>0</v>
      </c>
      <c r="O270" s="67">
        <f t="shared" si="99"/>
        <v>0</v>
      </c>
      <c r="P270" s="67">
        <f t="shared" si="99"/>
        <v>0</v>
      </c>
      <c r="Q270" s="67">
        <f t="shared" si="99"/>
        <v>0</v>
      </c>
      <c r="R270" s="67">
        <f t="shared" si="99"/>
        <v>0</v>
      </c>
      <c r="S270" s="67">
        <f t="shared" si="99"/>
        <v>0</v>
      </c>
      <c r="T270" s="67">
        <f t="shared" si="99"/>
        <v>0</v>
      </c>
      <c r="U270" s="67">
        <f t="shared" si="99"/>
        <v>0</v>
      </c>
      <c r="V270" s="67">
        <f t="shared" si="99"/>
        <v>0</v>
      </c>
      <c r="W270" s="67">
        <f t="shared" si="99"/>
        <v>0</v>
      </c>
      <c r="X270" s="67">
        <f t="shared" si="99"/>
        <v>0</v>
      </c>
      <c r="Y270" s="67">
        <f t="shared" si="99"/>
        <v>0</v>
      </c>
      <c r="Z270" s="67">
        <f t="shared" si="99"/>
        <v>0</v>
      </c>
      <c r="AA270" s="67">
        <f t="shared" si="99"/>
        <v>0</v>
      </c>
      <c r="AB270" s="67">
        <f t="shared" si="99"/>
        <v>0</v>
      </c>
      <c r="AC270" s="67">
        <f t="shared" si="99"/>
        <v>0</v>
      </c>
      <c r="AD270" s="67">
        <f t="shared" si="99"/>
        <v>0</v>
      </c>
      <c r="AE270" s="67">
        <f t="shared" si="99"/>
        <v>0</v>
      </c>
      <c r="AF270" s="34"/>
      <c r="AG270" s="41"/>
      <c r="AH270" s="60"/>
    </row>
    <row r="271" spans="1:34" s="19" customFormat="1" ht="18.75">
      <c r="A271" s="33" t="s">
        <v>43</v>
      </c>
      <c r="B271" s="67">
        <f t="shared" si="96"/>
        <v>0</v>
      </c>
      <c r="C271" s="67">
        <f t="shared" si="96"/>
        <v>0</v>
      </c>
      <c r="D271" s="67">
        <f t="shared" si="96"/>
        <v>0</v>
      </c>
      <c r="E271" s="67">
        <f t="shared" si="96"/>
        <v>0</v>
      </c>
      <c r="F271" s="42" t="e">
        <f>E271/B271*100</f>
        <v>#DIV/0!</v>
      </c>
      <c r="G271" s="42" t="e">
        <f>E271/C271*100</f>
        <v>#DIV/0!</v>
      </c>
      <c r="H271" s="67">
        <f>H277</f>
        <v>0</v>
      </c>
      <c r="I271" s="67">
        <f aca="true" t="shared" si="100" ref="I271:AE271">I277</f>
        <v>0</v>
      </c>
      <c r="J271" s="67">
        <f t="shared" si="100"/>
        <v>0</v>
      </c>
      <c r="K271" s="67">
        <f t="shared" si="100"/>
        <v>0</v>
      </c>
      <c r="L271" s="67">
        <f t="shared" si="100"/>
        <v>0</v>
      </c>
      <c r="M271" s="67">
        <f t="shared" si="100"/>
        <v>0</v>
      </c>
      <c r="N271" s="67">
        <f t="shared" si="100"/>
        <v>0</v>
      </c>
      <c r="O271" s="67">
        <f t="shared" si="100"/>
        <v>0</v>
      </c>
      <c r="P271" s="67">
        <f t="shared" si="100"/>
        <v>0</v>
      </c>
      <c r="Q271" s="67">
        <f t="shared" si="100"/>
        <v>0</v>
      </c>
      <c r="R271" s="67">
        <f t="shared" si="100"/>
        <v>0</v>
      </c>
      <c r="S271" s="67">
        <f t="shared" si="100"/>
        <v>0</v>
      </c>
      <c r="T271" s="67">
        <f t="shared" si="100"/>
        <v>0</v>
      </c>
      <c r="U271" s="67">
        <f t="shared" si="100"/>
        <v>0</v>
      </c>
      <c r="V271" s="67">
        <f t="shared" si="100"/>
        <v>0</v>
      </c>
      <c r="W271" s="67">
        <f t="shared" si="100"/>
        <v>0</v>
      </c>
      <c r="X271" s="67">
        <f t="shared" si="100"/>
        <v>0</v>
      </c>
      <c r="Y271" s="67">
        <f t="shared" si="100"/>
        <v>0</v>
      </c>
      <c r="Z271" s="67">
        <f t="shared" si="100"/>
        <v>0</v>
      </c>
      <c r="AA271" s="67">
        <f t="shared" si="100"/>
        <v>0</v>
      </c>
      <c r="AB271" s="67">
        <f t="shared" si="100"/>
        <v>0</v>
      </c>
      <c r="AC271" s="67">
        <f t="shared" si="100"/>
        <v>0</v>
      </c>
      <c r="AD271" s="67">
        <f t="shared" si="100"/>
        <v>0</v>
      </c>
      <c r="AE271" s="67">
        <f t="shared" si="100"/>
        <v>0</v>
      </c>
      <c r="AF271" s="61"/>
      <c r="AG271" s="41"/>
      <c r="AH271" s="60"/>
    </row>
    <row r="272" spans="1:32" s="19" customFormat="1" ht="95.25" customHeight="1">
      <c r="A272" s="47" t="s">
        <v>67</v>
      </c>
      <c r="B272" s="69"/>
      <c r="C272" s="69"/>
      <c r="D272" s="69"/>
      <c r="E272" s="69"/>
      <c r="F272" s="48"/>
      <c r="G272" s="48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118"/>
    </row>
    <row r="273" spans="1:32" s="12" customFormat="1" ht="18.75">
      <c r="A273" s="3" t="s">
        <v>16</v>
      </c>
      <c r="B273" s="69">
        <f>B274+B275+B276+B277</f>
        <v>61.9</v>
      </c>
      <c r="C273" s="69">
        <f>C275+C276+C274+C277</f>
        <v>61.9</v>
      </c>
      <c r="D273" s="69">
        <f>C273</f>
        <v>61.9</v>
      </c>
      <c r="E273" s="69">
        <f>E275+E276+E274+E277</f>
        <v>0</v>
      </c>
      <c r="F273" s="48">
        <f>E273/B273*100</f>
        <v>0</v>
      </c>
      <c r="G273" s="48">
        <f>E273/C273*100</f>
        <v>0</v>
      </c>
      <c r="H273" s="27">
        <f>H274+H275+H276+H277</f>
        <v>0</v>
      </c>
      <c r="I273" s="27">
        <f aca="true" t="shared" si="101" ref="I273:AE273">I274+I275+I276+I277</f>
        <v>0</v>
      </c>
      <c r="J273" s="27">
        <f t="shared" si="101"/>
        <v>0</v>
      </c>
      <c r="K273" s="27">
        <f t="shared" si="101"/>
        <v>0</v>
      </c>
      <c r="L273" s="27">
        <f t="shared" si="101"/>
        <v>0</v>
      </c>
      <c r="M273" s="27">
        <f t="shared" si="101"/>
        <v>0</v>
      </c>
      <c r="N273" s="27">
        <f t="shared" si="101"/>
        <v>61.9</v>
      </c>
      <c r="O273" s="27">
        <f t="shared" si="101"/>
        <v>0</v>
      </c>
      <c r="P273" s="27">
        <f t="shared" si="101"/>
        <v>0</v>
      </c>
      <c r="Q273" s="27">
        <f t="shared" si="101"/>
        <v>0</v>
      </c>
      <c r="R273" s="27">
        <f t="shared" si="101"/>
        <v>0</v>
      </c>
      <c r="S273" s="27">
        <f t="shared" si="101"/>
        <v>0</v>
      </c>
      <c r="T273" s="27">
        <f t="shared" si="101"/>
        <v>0</v>
      </c>
      <c r="U273" s="27">
        <f t="shared" si="101"/>
        <v>0</v>
      </c>
      <c r="V273" s="27">
        <f t="shared" si="101"/>
        <v>0</v>
      </c>
      <c r="W273" s="27">
        <f t="shared" si="101"/>
        <v>0</v>
      </c>
      <c r="X273" s="27">
        <f t="shared" si="101"/>
        <v>0</v>
      </c>
      <c r="Y273" s="27">
        <f t="shared" si="101"/>
        <v>0</v>
      </c>
      <c r="Z273" s="27">
        <f t="shared" si="101"/>
        <v>0</v>
      </c>
      <c r="AA273" s="27">
        <f t="shared" si="101"/>
        <v>0</v>
      </c>
      <c r="AB273" s="27">
        <f t="shared" si="101"/>
        <v>0</v>
      </c>
      <c r="AC273" s="27">
        <f t="shared" si="101"/>
        <v>0</v>
      </c>
      <c r="AD273" s="27">
        <f t="shared" si="101"/>
        <v>0</v>
      </c>
      <c r="AE273" s="27">
        <f t="shared" si="101"/>
        <v>0</v>
      </c>
      <c r="AF273" s="119"/>
    </row>
    <row r="274" spans="1:32" s="12" customFormat="1" ht="18.75">
      <c r="A274" s="2" t="s">
        <v>15</v>
      </c>
      <c r="B274" s="70">
        <f>H274+J274+L274+N274+P274+R274+T274+V274+X274+Z274+AB274+AD274</f>
        <v>0</v>
      </c>
      <c r="C274" s="70">
        <f>H274+J274+L274+N274</f>
        <v>0</v>
      </c>
      <c r="D274" s="70">
        <f>C274</f>
        <v>0</v>
      </c>
      <c r="E274" s="70">
        <f>I274+K274+M274+O274+Q274+S274+U274+W274+Y274+AA274+AC274+AE274</f>
        <v>0</v>
      </c>
      <c r="F274" s="45" t="e">
        <f>E274/B274*100</f>
        <v>#DIV/0!</v>
      </c>
      <c r="G274" s="45" t="e">
        <f>E274/C274*100</f>
        <v>#DIV/0!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119"/>
    </row>
    <row r="275" spans="1:32" s="12" customFormat="1" ht="18.75">
      <c r="A275" s="20" t="s">
        <v>13</v>
      </c>
      <c r="B275" s="70">
        <f>H275+J275+L275+N275+P275+R275+T275+V275+X275+Z275+AB275+AD275</f>
        <v>61.9</v>
      </c>
      <c r="C275" s="70">
        <f>H275+J275+L275+N275</f>
        <v>61.9</v>
      </c>
      <c r="D275" s="70">
        <f>C275</f>
        <v>61.9</v>
      </c>
      <c r="E275" s="70">
        <f>I275+K275+M275+O275+Q275+S275+U275+W275+Y275+AA275+AC275+AE275</f>
        <v>0</v>
      </c>
      <c r="F275" s="45">
        <f>E275/B275*100</f>
        <v>0</v>
      </c>
      <c r="G275" s="45">
        <f>E275/C275*100</f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61.9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119"/>
    </row>
    <row r="276" spans="1:32" s="12" customFormat="1" ht="18.75">
      <c r="A276" s="2" t="s">
        <v>14</v>
      </c>
      <c r="B276" s="70">
        <f>H276+J276+L276+N276+P276+R276+T276+V276+X276+Z276+AB276+AD276</f>
        <v>0</v>
      </c>
      <c r="C276" s="70">
        <f>H276+J276+L276+N276</f>
        <v>0</v>
      </c>
      <c r="D276" s="70">
        <f>C276</f>
        <v>0</v>
      </c>
      <c r="E276" s="70">
        <f>I276+K276+M276+O276+Q276+S276+U276+W276+Y276+AA276+AC276+AE276</f>
        <v>0</v>
      </c>
      <c r="F276" s="45" t="e">
        <f>E276/B276*100</f>
        <v>#DIV/0!</v>
      </c>
      <c r="G276" s="45" t="e">
        <f>E276/C276*100</f>
        <v>#DIV/0!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119"/>
    </row>
    <row r="277" spans="1:32" s="12" customFormat="1" ht="18.75">
      <c r="A277" s="2" t="s">
        <v>43</v>
      </c>
      <c r="B277" s="70">
        <f>H277+J277+L277+N277+P277+R277+T277+V277+X277+Z277+AB277+AD277</f>
        <v>0</v>
      </c>
      <c r="C277" s="70">
        <f>H277+J277+L277+N277</f>
        <v>0</v>
      </c>
      <c r="D277" s="70">
        <f>C277</f>
        <v>0</v>
      </c>
      <c r="E277" s="70">
        <f>I277+K277+M277+O277+Q277+S277+U277+W277+Y277+AA277+AC277+AE277</f>
        <v>0</v>
      </c>
      <c r="F277" s="45" t="e">
        <f>E277/B277*100</f>
        <v>#DIV/0!</v>
      </c>
      <c r="G277" s="45" t="e">
        <f>E277/C277*100</f>
        <v>#DIV/0!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120"/>
    </row>
    <row r="278" spans="1:32" s="12" customFormat="1" ht="56.25" customHeight="1">
      <c r="A278" s="49" t="s">
        <v>68</v>
      </c>
      <c r="B278" s="66"/>
      <c r="C278" s="66"/>
      <c r="D278" s="66"/>
      <c r="E278" s="66"/>
      <c r="F278" s="62"/>
      <c r="G278" s="6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115" t="s">
        <v>77</v>
      </c>
    </row>
    <row r="279" spans="1:34" s="19" customFormat="1" ht="18.75">
      <c r="A279" s="29" t="s">
        <v>16</v>
      </c>
      <c r="B279" s="66">
        <f>B280+B281+B282+B283</f>
        <v>36716.90000000001</v>
      </c>
      <c r="C279" s="66">
        <f>C280+C281+C282+C283</f>
        <v>10679.474</v>
      </c>
      <c r="D279" s="66">
        <f>D280+D281+D282+D283</f>
        <v>13667.274000000001</v>
      </c>
      <c r="E279" s="66">
        <f>E280+E281+E282+E283</f>
        <v>9645.62</v>
      </c>
      <c r="F279" s="62">
        <f>E279/B279*100</f>
        <v>26.27024612644313</v>
      </c>
      <c r="G279" s="62">
        <f>E279/C279*100</f>
        <v>90.31924231474322</v>
      </c>
      <c r="H279" s="32">
        <f>H280+H281+H282+H283</f>
        <v>1485.965</v>
      </c>
      <c r="I279" s="32">
        <f aca="true" t="shared" si="102" ref="I279:AE279">I280+I281+I282+I283</f>
        <v>1297.69</v>
      </c>
      <c r="J279" s="32">
        <f t="shared" si="102"/>
        <v>3034.126</v>
      </c>
      <c r="K279" s="32">
        <f t="shared" si="102"/>
        <v>2775.568</v>
      </c>
      <c r="L279" s="32">
        <f t="shared" si="102"/>
        <v>3084.611</v>
      </c>
      <c r="M279" s="32">
        <f t="shared" si="102"/>
        <v>2614.899</v>
      </c>
      <c r="N279" s="32">
        <f t="shared" si="102"/>
        <v>3074.772</v>
      </c>
      <c r="O279" s="32">
        <f t="shared" si="102"/>
        <v>2957.463</v>
      </c>
      <c r="P279" s="32">
        <f t="shared" si="102"/>
        <v>3183.032</v>
      </c>
      <c r="Q279" s="32">
        <f t="shared" si="102"/>
        <v>0</v>
      </c>
      <c r="R279" s="32">
        <f t="shared" si="102"/>
        <v>3058.105</v>
      </c>
      <c r="S279" s="32">
        <f t="shared" si="102"/>
        <v>0</v>
      </c>
      <c r="T279" s="32">
        <f t="shared" si="102"/>
        <v>3035.9</v>
      </c>
      <c r="U279" s="32">
        <f t="shared" si="102"/>
        <v>0</v>
      </c>
      <c r="V279" s="32">
        <f t="shared" si="102"/>
        <v>3024.525</v>
      </c>
      <c r="W279" s="32">
        <f t="shared" si="102"/>
        <v>0</v>
      </c>
      <c r="X279" s="32">
        <f t="shared" si="102"/>
        <v>3196.832</v>
      </c>
      <c r="Y279" s="32">
        <f t="shared" si="102"/>
        <v>0</v>
      </c>
      <c r="Z279" s="32">
        <f t="shared" si="102"/>
        <v>3024.524</v>
      </c>
      <c r="AA279" s="32">
        <f t="shared" si="102"/>
        <v>0</v>
      </c>
      <c r="AB279" s="32">
        <f t="shared" si="102"/>
        <v>3024.524</v>
      </c>
      <c r="AC279" s="32">
        <f t="shared" si="102"/>
        <v>0</v>
      </c>
      <c r="AD279" s="32">
        <f t="shared" si="102"/>
        <v>4489.984</v>
      </c>
      <c r="AE279" s="32">
        <f t="shared" si="102"/>
        <v>0</v>
      </c>
      <c r="AF279" s="116"/>
      <c r="AG279" s="41"/>
      <c r="AH279" s="60"/>
    </row>
    <row r="280" spans="1:34" s="19" customFormat="1" ht="18.75">
      <c r="A280" s="33" t="s">
        <v>15</v>
      </c>
      <c r="B280" s="67">
        <f>H280+J280+L280+N280+P280+R280+T280+V280+X280+Z280+AB280+AD280</f>
        <v>0</v>
      </c>
      <c r="C280" s="67">
        <f>H280+J280+L280+N280</f>
        <v>0</v>
      </c>
      <c r="D280" s="67">
        <f>I280+K280</f>
        <v>0</v>
      </c>
      <c r="E280" s="67">
        <f>I280+K280+M280+O280+Q280+S280+U280+W280+Y280+AA280+AC280+AE280</f>
        <v>0</v>
      </c>
      <c r="F280" s="42" t="e">
        <f>E280/B280*100</f>
        <v>#DIV/0!</v>
      </c>
      <c r="G280" s="42" t="e">
        <f>E280/C280*100</f>
        <v>#DIV/0!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116"/>
      <c r="AG280" s="41"/>
      <c r="AH280" s="60"/>
    </row>
    <row r="281" spans="1:34" s="19" customFormat="1" ht="18.75">
      <c r="A281" s="33" t="s">
        <v>13</v>
      </c>
      <c r="B281" s="67">
        <f>H281+J281+L281+N281+P281+R281+T281+V281+X281+Z281+AB281+AD281</f>
        <v>0</v>
      </c>
      <c r="C281" s="67">
        <f>H281+J281+L281+N281</f>
        <v>0</v>
      </c>
      <c r="D281" s="67">
        <v>2987.8</v>
      </c>
      <c r="E281" s="67">
        <f>I281+K281+M281+O281+Q281+S281+U281+W281+Y281+AA281+AC281+AE281</f>
        <v>0</v>
      </c>
      <c r="F281" s="42" t="e">
        <f>E281/B281*100</f>
        <v>#DIV/0!</v>
      </c>
      <c r="G281" s="42" t="e">
        <f>E281/C281*100</f>
        <v>#DIV/0!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116"/>
      <c r="AG281" s="41"/>
      <c r="AH281" s="60"/>
    </row>
    <row r="282" spans="1:34" s="19" customFormat="1" ht="18.75">
      <c r="A282" s="33" t="s">
        <v>14</v>
      </c>
      <c r="B282" s="67">
        <f>H282+J282+L282+N282+P282+R282+T282+V282+X282+Z282+AB282+AD282</f>
        <v>36716.90000000001</v>
      </c>
      <c r="C282" s="67">
        <f>H282+J282+L282+N282</f>
        <v>10679.474</v>
      </c>
      <c r="D282" s="67">
        <f>C282</f>
        <v>10679.474</v>
      </c>
      <c r="E282" s="67">
        <f>I282+K282+M282+O282+Q282+S282+U282+W282+Y282+AA282+AC282+AE282</f>
        <v>9645.62</v>
      </c>
      <c r="F282" s="42">
        <f>E282/B282*100</f>
        <v>26.27024612644313</v>
      </c>
      <c r="G282" s="42">
        <f>E282/C282*100</f>
        <v>90.31924231474322</v>
      </c>
      <c r="H282" s="34">
        <v>1485.965</v>
      </c>
      <c r="I282" s="34">
        <v>1297.69</v>
      </c>
      <c r="J282" s="34">
        <v>3034.126</v>
      </c>
      <c r="K282" s="34">
        <v>2775.568</v>
      </c>
      <c r="L282" s="34">
        <v>3084.611</v>
      </c>
      <c r="M282" s="34">
        <v>2614.899</v>
      </c>
      <c r="N282" s="34">
        <v>3074.772</v>
      </c>
      <c r="O282" s="34">
        <v>2957.463</v>
      </c>
      <c r="P282" s="34">
        <v>3183.032</v>
      </c>
      <c r="Q282" s="34">
        <v>0</v>
      </c>
      <c r="R282" s="34">
        <v>3058.105</v>
      </c>
      <c r="S282" s="34">
        <v>0</v>
      </c>
      <c r="T282" s="34">
        <v>3035.9</v>
      </c>
      <c r="U282" s="34">
        <v>0</v>
      </c>
      <c r="V282" s="34">
        <v>3024.525</v>
      </c>
      <c r="W282" s="34">
        <v>0</v>
      </c>
      <c r="X282" s="34">
        <v>3196.832</v>
      </c>
      <c r="Y282" s="34">
        <v>0</v>
      </c>
      <c r="Z282" s="34">
        <v>3024.524</v>
      </c>
      <c r="AA282" s="34">
        <v>0</v>
      </c>
      <c r="AB282" s="34">
        <v>3024.524</v>
      </c>
      <c r="AC282" s="34">
        <v>0</v>
      </c>
      <c r="AD282" s="34">
        <v>4489.984</v>
      </c>
      <c r="AE282" s="34">
        <v>0</v>
      </c>
      <c r="AF282" s="116"/>
      <c r="AG282" s="41"/>
      <c r="AH282" s="60"/>
    </row>
    <row r="283" spans="1:34" s="19" customFormat="1" ht="18.75">
      <c r="A283" s="58" t="s">
        <v>43</v>
      </c>
      <c r="B283" s="67">
        <f>H283+J283+L283+N283+P283+R283+T283+V283+X283+Z283+AB283+AD283</f>
        <v>0</v>
      </c>
      <c r="C283" s="67">
        <f>H283+J283+L283+N283</f>
        <v>0</v>
      </c>
      <c r="D283" s="67">
        <f>C283</f>
        <v>0</v>
      </c>
      <c r="E283" s="67">
        <f>I283+K283+M283+O283+Q283+S283+U283+W283+Y283+AA283+AC283+AE283</f>
        <v>0</v>
      </c>
      <c r="F283" s="42" t="e">
        <f>E283/B283*100</f>
        <v>#DIV/0!</v>
      </c>
      <c r="G283" s="42" t="e">
        <f>E283/C283*100</f>
        <v>#DIV/0!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117"/>
      <c r="AG283" s="41"/>
      <c r="AH283" s="60"/>
    </row>
    <row r="284" spans="1:34" s="19" customFormat="1" ht="18.75">
      <c r="A284" s="153" t="s">
        <v>85</v>
      </c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5"/>
      <c r="AG284" s="41"/>
      <c r="AH284" s="60"/>
    </row>
    <row r="285" spans="1:34" s="19" customFormat="1" ht="37.5">
      <c r="A285" s="49" t="s">
        <v>86</v>
      </c>
      <c r="B285" s="67"/>
      <c r="C285" s="67"/>
      <c r="D285" s="67"/>
      <c r="E285" s="67"/>
      <c r="F285" s="42"/>
      <c r="G285" s="42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105"/>
      <c r="AG285" s="41"/>
      <c r="AH285" s="60"/>
    </row>
    <row r="286" spans="1:34" s="19" customFormat="1" ht="18.75">
      <c r="A286" s="29" t="s">
        <v>16</v>
      </c>
      <c r="B286" s="66">
        <f>B287+B288+B289+B290</f>
        <v>746.7999999999998</v>
      </c>
      <c r="C286" s="66">
        <f>C287+C288+C289+C290</f>
        <v>627.4</v>
      </c>
      <c r="D286" s="66">
        <f>D287+D288+D289+D290</f>
        <v>627.4</v>
      </c>
      <c r="E286" s="66">
        <f>E287+E288+E289+E290</f>
        <v>514.974</v>
      </c>
      <c r="F286" s="62">
        <f>E286/B286*100</f>
        <v>68.9574183181575</v>
      </c>
      <c r="G286" s="62">
        <f>E286/C286*100</f>
        <v>82.08065030283711</v>
      </c>
      <c r="H286" s="32">
        <f>H287+H288+H289+H290</f>
        <v>0</v>
      </c>
      <c r="I286" s="32">
        <f aca="true" t="shared" si="103" ref="I286:AE286">I287+I288+I289+I290</f>
        <v>0</v>
      </c>
      <c r="J286" s="32">
        <f t="shared" si="103"/>
        <v>0</v>
      </c>
      <c r="K286" s="32">
        <f t="shared" si="103"/>
        <v>0</v>
      </c>
      <c r="L286" s="32">
        <f t="shared" si="103"/>
        <v>0</v>
      </c>
      <c r="M286" s="32">
        <f t="shared" si="103"/>
        <v>0</v>
      </c>
      <c r="N286" s="32">
        <f t="shared" si="103"/>
        <v>627.4</v>
      </c>
      <c r="O286" s="32">
        <f t="shared" si="103"/>
        <v>514.974</v>
      </c>
      <c r="P286" s="32">
        <f t="shared" si="103"/>
        <v>67.3</v>
      </c>
      <c r="Q286" s="32">
        <f t="shared" si="103"/>
        <v>0</v>
      </c>
      <c r="R286" s="32">
        <f t="shared" si="103"/>
        <v>8.8</v>
      </c>
      <c r="S286" s="32">
        <f t="shared" si="103"/>
        <v>0</v>
      </c>
      <c r="T286" s="32">
        <f t="shared" si="103"/>
        <v>0</v>
      </c>
      <c r="U286" s="32">
        <f t="shared" si="103"/>
        <v>0</v>
      </c>
      <c r="V286" s="32">
        <f t="shared" si="103"/>
        <v>0</v>
      </c>
      <c r="W286" s="32">
        <f t="shared" si="103"/>
        <v>0</v>
      </c>
      <c r="X286" s="32">
        <f t="shared" si="103"/>
        <v>0</v>
      </c>
      <c r="Y286" s="32">
        <f t="shared" si="103"/>
        <v>0</v>
      </c>
      <c r="Z286" s="32">
        <f t="shared" si="103"/>
        <v>0</v>
      </c>
      <c r="AA286" s="32">
        <f t="shared" si="103"/>
        <v>0</v>
      </c>
      <c r="AB286" s="32">
        <f t="shared" si="103"/>
        <v>43.3</v>
      </c>
      <c r="AC286" s="32">
        <f t="shared" si="103"/>
        <v>0</v>
      </c>
      <c r="AD286" s="32">
        <f t="shared" si="103"/>
        <v>0</v>
      </c>
      <c r="AE286" s="32">
        <f t="shared" si="103"/>
        <v>0</v>
      </c>
      <c r="AF286" s="105"/>
      <c r="AG286" s="41"/>
      <c r="AH286" s="60"/>
    </row>
    <row r="287" spans="1:34" s="19" customFormat="1" ht="18.75">
      <c r="A287" s="33" t="s">
        <v>15</v>
      </c>
      <c r="B287" s="67">
        <f>B293</f>
        <v>0</v>
      </c>
      <c r="C287" s="67">
        <f>C293</f>
        <v>0</v>
      </c>
      <c r="D287" s="67">
        <f>D293</f>
        <v>0</v>
      </c>
      <c r="E287" s="67">
        <f>E293</f>
        <v>0</v>
      </c>
      <c r="F287" s="42" t="e">
        <f>E287/B287*100</f>
        <v>#DIV/0!</v>
      </c>
      <c r="G287" s="42" t="e">
        <f>E287/C287*100</f>
        <v>#DIV/0!</v>
      </c>
      <c r="H287" s="67">
        <f>H293</f>
        <v>0</v>
      </c>
      <c r="I287" s="67">
        <f aca="true" t="shared" si="104" ref="I287:AE287">I293</f>
        <v>0</v>
      </c>
      <c r="J287" s="67">
        <f t="shared" si="104"/>
        <v>0</v>
      </c>
      <c r="K287" s="67">
        <f t="shared" si="104"/>
        <v>0</v>
      </c>
      <c r="L287" s="67">
        <f t="shared" si="104"/>
        <v>0</v>
      </c>
      <c r="M287" s="67">
        <f t="shared" si="104"/>
        <v>0</v>
      </c>
      <c r="N287" s="67">
        <f t="shared" si="104"/>
        <v>0</v>
      </c>
      <c r="O287" s="67">
        <f t="shared" si="104"/>
        <v>0</v>
      </c>
      <c r="P287" s="67">
        <f t="shared" si="104"/>
        <v>0</v>
      </c>
      <c r="Q287" s="67">
        <f t="shared" si="104"/>
        <v>0</v>
      </c>
      <c r="R287" s="67">
        <f t="shared" si="104"/>
        <v>0</v>
      </c>
      <c r="S287" s="67">
        <f t="shared" si="104"/>
        <v>0</v>
      </c>
      <c r="T287" s="67">
        <f t="shared" si="104"/>
        <v>0</v>
      </c>
      <c r="U287" s="67">
        <f t="shared" si="104"/>
        <v>0</v>
      </c>
      <c r="V287" s="67">
        <f t="shared" si="104"/>
        <v>0</v>
      </c>
      <c r="W287" s="67">
        <f t="shared" si="104"/>
        <v>0</v>
      </c>
      <c r="X287" s="67">
        <f t="shared" si="104"/>
        <v>0</v>
      </c>
      <c r="Y287" s="67">
        <f t="shared" si="104"/>
        <v>0</v>
      </c>
      <c r="Z287" s="67">
        <f t="shared" si="104"/>
        <v>0</v>
      </c>
      <c r="AA287" s="67">
        <f t="shared" si="104"/>
        <v>0</v>
      </c>
      <c r="AB287" s="67">
        <f t="shared" si="104"/>
        <v>0</v>
      </c>
      <c r="AC287" s="67">
        <f t="shared" si="104"/>
        <v>0</v>
      </c>
      <c r="AD287" s="67">
        <f t="shared" si="104"/>
        <v>0</v>
      </c>
      <c r="AE287" s="67">
        <f t="shared" si="104"/>
        <v>0</v>
      </c>
      <c r="AF287" s="105"/>
      <c r="AG287" s="41"/>
      <c r="AH287" s="60"/>
    </row>
    <row r="288" spans="1:34" s="19" customFormat="1" ht="18.75">
      <c r="A288" s="33" t="s">
        <v>13</v>
      </c>
      <c r="B288" s="67">
        <f>B294</f>
        <v>0</v>
      </c>
      <c r="C288" s="67">
        <f>C294</f>
        <v>0</v>
      </c>
      <c r="D288" s="67">
        <f>D294</f>
        <v>0</v>
      </c>
      <c r="E288" s="67">
        <f>E294</f>
        <v>0</v>
      </c>
      <c r="F288" s="42" t="e">
        <f>E288/B288*100</f>
        <v>#DIV/0!</v>
      </c>
      <c r="G288" s="42" t="e">
        <f>E288/C288*100</f>
        <v>#DIV/0!</v>
      </c>
      <c r="H288" s="67">
        <f>H294</f>
        <v>0</v>
      </c>
      <c r="I288" s="67">
        <f aca="true" t="shared" si="105" ref="I288:AE288">I294</f>
        <v>0</v>
      </c>
      <c r="J288" s="67">
        <f t="shared" si="105"/>
        <v>0</v>
      </c>
      <c r="K288" s="67">
        <f t="shared" si="105"/>
        <v>0</v>
      </c>
      <c r="L288" s="67">
        <f t="shared" si="105"/>
        <v>0</v>
      </c>
      <c r="M288" s="67">
        <f t="shared" si="105"/>
        <v>0</v>
      </c>
      <c r="N288" s="67">
        <f t="shared" si="105"/>
        <v>0</v>
      </c>
      <c r="O288" s="67">
        <f t="shared" si="105"/>
        <v>0</v>
      </c>
      <c r="P288" s="67">
        <f t="shared" si="105"/>
        <v>0</v>
      </c>
      <c r="Q288" s="67">
        <f t="shared" si="105"/>
        <v>0</v>
      </c>
      <c r="R288" s="67">
        <f t="shared" si="105"/>
        <v>0</v>
      </c>
      <c r="S288" s="67">
        <f t="shared" si="105"/>
        <v>0</v>
      </c>
      <c r="T288" s="67">
        <f t="shared" si="105"/>
        <v>0</v>
      </c>
      <c r="U288" s="67">
        <f t="shared" si="105"/>
        <v>0</v>
      </c>
      <c r="V288" s="67">
        <f t="shared" si="105"/>
        <v>0</v>
      </c>
      <c r="W288" s="67">
        <f t="shared" si="105"/>
        <v>0</v>
      </c>
      <c r="X288" s="67">
        <f t="shared" si="105"/>
        <v>0</v>
      </c>
      <c r="Y288" s="67">
        <f t="shared" si="105"/>
        <v>0</v>
      </c>
      <c r="Z288" s="67">
        <f t="shared" si="105"/>
        <v>0</v>
      </c>
      <c r="AA288" s="67">
        <f t="shared" si="105"/>
        <v>0</v>
      </c>
      <c r="AB288" s="67">
        <f t="shared" si="105"/>
        <v>0</v>
      </c>
      <c r="AC288" s="67">
        <f t="shared" si="105"/>
        <v>0</v>
      </c>
      <c r="AD288" s="67">
        <f t="shared" si="105"/>
        <v>0</v>
      </c>
      <c r="AE288" s="67">
        <f t="shared" si="105"/>
        <v>0</v>
      </c>
      <c r="AF288" s="105"/>
      <c r="AG288" s="41"/>
      <c r="AH288" s="60"/>
    </row>
    <row r="289" spans="1:34" s="19" customFormat="1" ht="18.75">
      <c r="A289" s="33" t="s">
        <v>14</v>
      </c>
      <c r="B289" s="67">
        <f>B295</f>
        <v>746.7999999999998</v>
      </c>
      <c r="C289" s="67">
        <f>C295</f>
        <v>627.4</v>
      </c>
      <c r="D289" s="67">
        <f>D295</f>
        <v>627.4</v>
      </c>
      <c r="E289" s="67">
        <f>E295</f>
        <v>514.974</v>
      </c>
      <c r="F289" s="42">
        <f>E289/B289*100</f>
        <v>68.9574183181575</v>
      </c>
      <c r="G289" s="42">
        <f>E289/C289*100</f>
        <v>82.08065030283711</v>
      </c>
      <c r="H289" s="67">
        <f>H295</f>
        <v>0</v>
      </c>
      <c r="I289" s="67">
        <f aca="true" t="shared" si="106" ref="I289:AE289">I295</f>
        <v>0</v>
      </c>
      <c r="J289" s="67">
        <f t="shared" si="106"/>
        <v>0</v>
      </c>
      <c r="K289" s="67">
        <f t="shared" si="106"/>
        <v>0</v>
      </c>
      <c r="L289" s="67">
        <f t="shared" si="106"/>
        <v>0</v>
      </c>
      <c r="M289" s="67">
        <f t="shared" si="106"/>
        <v>0</v>
      </c>
      <c r="N289" s="67">
        <f t="shared" si="106"/>
        <v>627.4</v>
      </c>
      <c r="O289" s="67">
        <f t="shared" si="106"/>
        <v>514.974</v>
      </c>
      <c r="P289" s="67">
        <f t="shared" si="106"/>
        <v>67.3</v>
      </c>
      <c r="Q289" s="67">
        <f t="shared" si="106"/>
        <v>0</v>
      </c>
      <c r="R289" s="67">
        <f t="shared" si="106"/>
        <v>8.8</v>
      </c>
      <c r="S289" s="67">
        <f t="shared" si="106"/>
        <v>0</v>
      </c>
      <c r="T289" s="67">
        <f t="shared" si="106"/>
        <v>0</v>
      </c>
      <c r="U289" s="67">
        <f t="shared" si="106"/>
        <v>0</v>
      </c>
      <c r="V289" s="67">
        <f t="shared" si="106"/>
        <v>0</v>
      </c>
      <c r="W289" s="67">
        <f t="shared" si="106"/>
        <v>0</v>
      </c>
      <c r="X289" s="67">
        <f t="shared" si="106"/>
        <v>0</v>
      </c>
      <c r="Y289" s="67">
        <f t="shared" si="106"/>
        <v>0</v>
      </c>
      <c r="Z289" s="67">
        <f t="shared" si="106"/>
        <v>0</v>
      </c>
      <c r="AA289" s="67">
        <f t="shared" si="106"/>
        <v>0</v>
      </c>
      <c r="AB289" s="67">
        <f t="shared" si="106"/>
        <v>43.3</v>
      </c>
      <c r="AC289" s="67">
        <f t="shared" si="106"/>
        <v>0</v>
      </c>
      <c r="AD289" s="67">
        <f t="shared" si="106"/>
        <v>0</v>
      </c>
      <c r="AE289" s="67">
        <f t="shared" si="106"/>
        <v>0</v>
      </c>
      <c r="AF289" s="105"/>
      <c r="AG289" s="41"/>
      <c r="AH289" s="60"/>
    </row>
    <row r="290" spans="1:34" s="19" customFormat="1" ht="18.75">
      <c r="A290" s="33" t="s">
        <v>43</v>
      </c>
      <c r="B290" s="67">
        <f>B296</f>
        <v>0</v>
      </c>
      <c r="C290" s="67">
        <f>C296</f>
        <v>0</v>
      </c>
      <c r="D290" s="67">
        <f>D296</f>
        <v>0</v>
      </c>
      <c r="E290" s="67">
        <f>E296</f>
        <v>0</v>
      </c>
      <c r="F290" s="42" t="e">
        <f>E290/B290*100</f>
        <v>#DIV/0!</v>
      </c>
      <c r="G290" s="42" t="e">
        <f>E290/C290*100</f>
        <v>#DIV/0!</v>
      </c>
      <c r="H290" s="67">
        <f>H296</f>
        <v>0</v>
      </c>
      <c r="I290" s="67">
        <f aca="true" t="shared" si="107" ref="I290:AE290">I296</f>
        <v>0</v>
      </c>
      <c r="J290" s="67">
        <f t="shared" si="107"/>
        <v>0</v>
      </c>
      <c r="K290" s="67">
        <f t="shared" si="107"/>
        <v>0</v>
      </c>
      <c r="L290" s="67">
        <f t="shared" si="107"/>
        <v>0</v>
      </c>
      <c r="M290" s="67">
        <f t="shared" si="107"/>
        <v>0</v>
      </c>
      <c r="N290" s="67">
        <f t="shared" si="107"/>
        <v>0</v>
      </c>
      <c r="O290" s="67">
        <f t="shared" si="107"/>
        <v>0</v>
      </c>
      <c r="P290" s="67">
        <f t="shared" si="107"/>
        <v>0</v>
      </c>
      <c r="Q290" s="67">
        <f t="shared" si="107"/>
        <v>0</v>
      </c>
      <c r="R290" s="67">
        <f t="shared" si="107"/>
        <v>0</v>
      </c>
      <c r="S290" s="67">
        <f t="shared" si="107"/>
        <v>0</v>
      </c>
      <c r="T290" s="67">
        <f t="shared" si="107"/>
        <v>0</v>
      </c>
      <c r="U290" s="67">
        <f t="shared" si="107"/>
        <v>0</v>
      </c>
      <c r="V290" s="67">
        <f t="shared" si="107"/>
        <v>0</v>
      </c>
      <c r="W290" s="67">
        <f t="shared" si="107"/>
        <v>0</v>
      </c>
      <c r="X290" s="67">
        <f t="shared" si="107"/>
        <v>0</v>
      </c>
      <c r="Y290" s="67">
        <f t="shared" si="107"/>
        <v>0</v>
      </c>
      <c r="Z290" s="67">
        <f t="shared" si="107"/>
        <v>0</v>
      </c>
      <c r="AA290" s="67">
        <f t="shared" si="107"/>
        <v>0</v>
      </c>
      <c r="AB290" s="67">
        <f t="shared" si="107"/>
        <v>0</v>
      </c>
      <c r="AC290" s="67">
        <f t="shared" si="107"/>
        <v>0</v>
      </c>
      <c r="AD290" s="67">
        <f t="shared" si="107"/>
        <v>0</v>
      </c>
      <c r="AE290" s="67">
        <f t="shared" si="107"/>
        <v>0</v>
      </c>
      <c r="AF290" s="105"/>
      <c r="AG290" s="41"/>
      <c r="AH290" s="60"/>
    </row>
    <row r="291" spans="1:34" s="19" customFormat="1" ht="37.5">
      <c r="A291" s="47" t="s">
        <v>87</v>
      </c>
      <c r="B291" s="69"/>
      <c r="C291" s="69"/>
      <c r="D291" s="69"/>
      <c r="E291" s="69"/>
      <c r="F291" s="48"/>
      <c r="G291" s="48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109" t="s">
        <v>89</v>
      </c>
      <c r="AG291" s="41"/>
      <c r="AH291" s="60"/>
    </row>
    <row r="292" spans="1:34" s="19" customFormat="1" ht="18.75">
      <c r="A292" s="3" t="s">
        <v>16</v>
      </c>
      <c r="B292" s="69">
        <f>B293+B294+B295+B296</f>
        <v>746.7999999999998</v>
      </c>
      <c r="C292" s="69">
        <f>C294+C295+C293+C296</f>
        <v>627.4</v>
      </c>
      <c r="D292" s="69">
        <f>C292</f>
        <v>627.4</v>
      </c>
      <c r="E292" s="69">
        <f>E294+E295+E293+E296</f>
        <v>514.974</v>
      </c>
      <c r="F292" s="48">
        <f>E292/B292*100</f>
        <v>68.9574183181575</v>
      </c>
      <c r="G292" s="48">
        <f>E292/C292*100</f>
        <v>82.08065030283711</v>
      </c>
      <c r="H292" s="27">
        <f>H293+H294+H295+H296</f>
        <v>0</v>
      </c>
      <c r="I292" s="27">
        <f aca="true" t="shared" si="108" ref="I292:AE292">I293+I294+I295+I296</f>
        <v>0</v>
      </c>
      <c r="J292" s="27">
        <f t="shared" si="108"/>
        <v>0</v>
      </c>
      <c r="K292" s="27">
        <f t="shared" si="108"/>
        <v>0</v>
      </c>
      <c r="L292" s="27">
        <f t="shared" si="108"/>
        <v>0</v>
      </c>
      <c r="M292" s="27">
        <f t="shared" si="108"/>
        <v>0</v>
      </c>
      <c r="N292" s="27">
        <f t="shared" si="108"/>
        <v>627.4</v>
      </c>
      <c r="O292" s="27">
        <f t="shared" si="108"/>
        <v>514.974</v>
      </c>
      <c r="P292" s="27">
        <f t="shared" si="108"/>
        <v>67.3</v>
      </c>
      <c r="Q292" s="27">
        <f t="shared" si="108"/>
        <v>0</v>
      </c>
      <c r="R292" s="27">
        <f t="shared" si="108"/>
        <v>8.8</v>
      </c>
      <c r="S292" s="27">
        <f t="shared" si="108"/>
        <v>0</v>
      </c>
      <c r="T292" s="27">
        <f t="shared" si="108"/>
        <v>0</v>
      </c>
      <c r="U292" s="27">
        <f t="shared" si="108"/>
        <v>0</v>
      </c>
      <c r="V292" s="27">
        <f t="shared" si="108"/>
        <v>0</v>
      </c>
      <c r="W292" s="27">
        <f t="shared" si="108"/>
        <v>0</v>
      </c>
      <c r="X292" s="27">
        <f t="shared" si="108"/>
        <v>0</v>
      </c>
      <c r="Y292" s="27">
        <f t="shared" si="108"/>
        <v>0</v>
      </c>
      <c r="Z292" s="27">
        <f t="shared" si="108"/>
        <v>0</v>
      </c>
      <c r="AA292" s="27">
        <f t="shared" si="108"/>
        <v>0</v>
      </c>
      <c r="AB292" s="27">
        <f t="shared" si="108"/>
        <v>43.3</v>
      </c>
      <c r="AC292" s="27">
        <f t="shared" si="108"/>
        <v>0</v>
      </c>
      <c r="AD292" s="27">
        <f t="shared" si="108"/>
        <v>0</v>
      </c>
      <c r="AE292" s="27">
        <f t="shared" si="108"/>
        <v>0</v>
      </c>
      <c r="AF292" s="110"/>
      <c r="AG292" s="41"/>
      <c r="AH292" s="60"/>
    </row>
    <row r="293" spans="1:34" s="19" customFormat="1" ht="18.75">
      <c r="A293" s="2" t="s">
        <v>15</v>
      </c>
      <c r="B293" s="70">
        <f>H293+J293+L293+N293+P293+R293+T293+V293+X293+Z293+AB293+AD293</f>
        <v>0</v>
      </c>
      <c r="C293" s="70">
        <f>H293+J293+L293+N293</f>
        <v>0</v>
      </c>
      <c r="D293" s="70">
        <f>C293</f>
        <v>0</v>
      </c>
      <c r="E293" s="70">
        <f>I293+K293+M293+O293+Q293+S293+U293+W293+Y293+AA293+AC293+AE293</f>
        <v>0</v>
      </c>
      <c r="F293" s="45" t="e">
        <f>E293/B293*100</f>
        <v>#DIV/0!</v>
      </c>
      <c r="G293" s="45" t="e">
        <f>E293/C293*100</f>
        <v>#DIV/0!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110"/>
      <c r="AG293" s="41"/>
      <c r="AH293" s="60"/>
    </row>
    <row r="294" spans="1:34" s="19" customFormat="1" ht="18.75">
      <c r="A294" s="20" t="s">
        <v>13</v>
      </c>
      <c r="B294" s="70">
        <f>H294+J294+L294+N294+P294+R294+T294+V294+X294+Z294+AB294+AD294</f>
        <v>0</v>
      </c>
      <c r="C294" s="70">
        <f>H294+J294+L294+N294</f>
        <v>0</v>
      </c>
      <c r="D294" s="70">
        <f>C294</f>
        <v>0</v>
      </c>
      <c r="E294" s="70">
        <f>I294+K294+M294+O294+Q294+S294+U294+W294+Y294+AA294+AC294+AE294</f>
        <v>0</v>
      </c>
      <c r="F294" s="45" t="e">
        <f>E294/B294*100</f>
        <v>#DIV/0!</v>
      </c>
      <c r="G294" s="45" t="e">
        <f>E294/C294*100</f>
        <v>#DIV/0!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110"/>
      <c r="AG294" s="41"/>
      <c r="AH294" s="60"/>
    </row>
    <row r="295" spans="1:34" s="19" customFormat="1" ht="18.75">
      <c r="A295" s="2" t="s">
        <v>14</v>
      </c>
      <c r="B295" s="70">
        <f>H295+J295+L295+N295+P295+R295+T295+V295+X295+Z295+AB295+AD295</f>
        <v>746.7999999999998</v>
      </c>
      <c r="C295" s="70">
        <f>H295+J295+L295+N295</f>
        <v>627.4</v>
      </c>
      <c r="D295" s="70">
        <f>C295</f>
        <v>627.4</v>
      </c>
      <c r="E295" s="70">
        <f>I295+K295+M295+O295+Q295+S295+U295+W295+Y295+AA295+AC295+AE295</f>
        <v>514.974</v>
      </c>
      <c r="F295" s="45">
        <f>E295/B295*100</f>
        <v>68.9574183181575</v>
      </c>
      <c r="G295" s="45">
        <f>E295/C295*100</f>
        <v>82.08065030283711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627.4</v>
      </c>
      <c r="O295" s="28">
        <v>514.974</v>
      </c>
      <c r="P295" s="28">
        <v>67.3</v>
      </c>
      <c r="Q295" s="28">
        <v>0</v>
      </c>
      <c r="R295" s="28">
        <v>8.8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43.3</v>
      </c>
      <c r="AC295" s="28">
        <v>0</v>
      </c>
      <c r="AD295" s="28">
        <v>0</v>
      </c>
      <c r="AE295" s="28">
        <v>0</v>
      </c>
      <c r="AF295" s="110"/>
      <c r="AG295" s="41"/>
      <c r="AH295" s="60"/>
    </row>
    <row r="296" spans="1:34" s="19" customFormat="1" ht="18.75">
      <c r="A296" s="2" t="s">
        <v>43</v>
      </c>
      <c r="B296" s="70">
        <f>H296+J296+L296+N296+P296+R296+T296+V296+X296+Z296+AB296+AD296</f>
        <v>0</v>
      </c>
      <c r="C296" s="70">
        <f>H296+J296+L296+N296</f>
        <v>0</v>
      </c>
      <c r="D296" s="70">
        <f>C296</f>
        <v>0</v>
      </c>
      <c r="E296" s="70">
        <f>I296+K296+M296+O296+Q296+S296+U296+W296+Y296+AA296+AC296+AE296</f>
        <v>0</v>
      </c>
      <c r="F296" s="45" t="e">
        <f>E296/B296*100</f>
        <v>#DIV/0!</v>
      </c>
      <c r="G296" s="45" t="e">
        <f>E296/C296*100</f>
        <v>#DIV/0!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111"/>
      <c r="AG296" s="41"/>
      <c r="AH296" s="60"/>
    </row>
    <row r="297" spans="1:34" s="24" customFormat="1" ht="21" customHeight="1">
      <c r="A297" s="37" t="s">
        <v>23</v>
      </c>
      <c r="B297" s="73">
        <f>B298+B299+B300+B302</f>
        <v>585711.35274</v>
      </c>
      <c r="C297" s="73">
        <f>C298+C299+C300+C302</f>
        <v>384153.73754</v>
      </c>
      <c r="D297" s="73">
        <f>D298+D299+D300+D302</f>
        <v>388548.78592</v>
      </c>
      <c r="E297" s="73">
        <f>E298+E299+E300+E302</f>
        <v>359073.52984999993</v>
      </c>
      <c r="F297" s="55">
        <f aca="true" t="shared" si="109" ref="F297:F302">E297/B297*100</f>
        <v>61.305543792215744</v>
      </c>
      <c r="G297" s="55">
        <f aca="true" t="shared" si="110" ref="G297:G302">E297/C297*100</f>
        <v>93.47130972859829</v>
      </c>
      <c r="H297" s="73">
        <f aca="true" t="shared" si="111" ref="H297:AE297">H298+H299+H300+H302</f>
        <v>25370.24974</v>
      </c>
      <c r="I297" s="73">
        <f t="shared" si="111"/>
        <v>20656.10544</v>
      </c>
      <c r="J297" s="73">
        <f t="shared" si="111"/>
        <v>36379.29269</v>
      </c>
      <c r="K297" s="73">
        <f t="shared" si="111"/>
        <v>31846.946050000002</v>
      </c>
      <c r="L297" s="73">
        <f t="shared" si="111"/>
        <v>266965.19282</v>
      </c>
      <c r="M297" s="73">
        <f t="shared" si="111"/>
        <v>266813.98540999996</v>
      </c>
      <c r="N297" s="73">
        <f t="shared" si="111"/>
        <v>54662.88229000001</v>
      </c>
      <c r="O297" s="73">
        <f t="shared" si="111"/>
        <v>39756.49294999999</v>
      </c>
      <c r="P297" s="73">
        <f t="shared" si="111"/>
        <v>27970.137050000005</v>
      </c>
      <c r="Q297" s="73">
        <f t="shared" si="111"/>
        <v>0</v>
      </c>
      <c r="R297" s="73">
        <f t="shared" si="111"/>
        <v>26094.109419999997</v>
      </c>
      <c r="S297" s="73">
        <f t="shared" si="111"/>
        <v>0</v>
      </c>
      <c r="T297" s="73">
        <f t="shared" si="111"/>
        <v>29903.58005</v>
      </c>
      <c r="U297" s="73">
        <f t="shared" si="111"/>
        <v>0</v>
      </c>
      <c r="V297" s="73">
        <f t="shared" si="111"/>
        <v>20543.09667</v>
      </c>
      <c r="W297" s="73">
        <f t="shared" si="111"/>
        <v>0</v>
      </c>
      <c r="X297" s="73">
        <f t="shared" si="111"/>
        <v>21839.14587</v>
      </c>
      <c r="Y297" s="73">
        <f t="shared" si="111"/>
        <v>0</v>
      </c>
      <c r="Z297" s="73">
        <f t="shared" si="111"/>
        <v>26895.73975</v>
      </c>
      <c r="AA297" s="73">
        <f t="shared" si="111"/>
        <v>0</v>
      </c>
      <c r="AB297" s="73">
        <f t="shared" si="111"/>
        <v>20866.973869999998</v>
      </c>
      <c r="AC297" s="73">
        <f t="shared" si="111"/>
        <v>0</v>
      </c>
      <c r="AD297" s="73">
        <f t="shared" si="111"/>
        <v>26917.25252</v>
      </c>
      <c r="AE297" s="73">
        <f t="shared" si="111"/>
        <v>0</v>
      </c>
      <c r="AF297" s="38"/>
      <c r="AG297" s="44"/>
      <c r="AH297" s="60"/>
    </row>
    <row r="298" spans="1:34" s="12" customFormat="1" ht="18.75">
      <c r="A298" s="39" t="s">
        <v>15</v>
      </c>
      <c r="B298" s="74">
        <f>B280+B268+B213+B182+B128+B78+B42+B10+B244+B156</f>
        <v>19.3</v>
      </c>
      <c r="C298" s="74">
        <f>C280+C268+C213+C182+C128+C78+C42+C10+C244+C156</f>
        <v>0</v>
      </c>
      <c r="D298" s="74">
        <f>D280+D268+D213+D182+D128+D78+D42+D10+D244+D156</f>
        <v>0</v>
      </c>
      <c r="E298" s="74">
        <f>E280+E268+E213+E182+E128+E78+E42+E10+E244+E156</f>
        <v>0</v>
      </c>
      <c r="F298" s="56">
        <f t="shared" si="109"/>
        <v>0</v>
      </c>
      <c r="G298" s="56" t="e">
        <f t="shared" si="110"/>
        <v>#DIV/0!</v>
      </c>
      <c r="H298" s="74">
        <f>H280+H268+H213+H182+H128+H78+H42+H10+H244+H156</f>
        <v>0</v>
      </c>
      <c r="I298" s="74">
        <f>I280+I268+I213+I182+I128+I78+I42+I10+I244+I156</f>
        <v>0</v>
      </c>
      <c r="J298" s="74">
        <f>J280+J268+J213+J182+J128+J78+J42+J10+J244+J156</f>
        <v>0</v>
      </c>
      <c r="K298" s="74">
        <f>K280+K268+K213+K182+K128+K78+K42+K10+K244+K156</f>
        <v>0</v>
      </c>
      <c r="L298" s="74">
        <f>L280+L268+L213+L182+L128+L78+L42+L10+L244+L156</f>
        <v>0</v>
      </c>
      <c r="M298" s="74">
        <f>M280+M268+M213+M182+M128+M78+M42+M10+M244+M156</f>
        <v>0</v>
      </c>
      <c r="N298" s="74">
        <f>N280+N268+N213+N182+N128+N78+N42+N10+N244+N156</f>
        <v>0</v>
      </c>
      <c r="O298" s="74">
        <f>O280+O268+O213+O182+O128+O78+O42+O10+O244+O156</f>
        <v>0</v>
      </c>
      <c r="P298" s="74">
        <f>P280+P268+P213+P182+P128+P78+P42+P10+P244+P156</f>
        <v>19.3</v>
      </c>
      <c r="Q298" s="74">
        <f>Q280+Q268+Q213+Q182+Q128+Q78+Q42+Q10+Q244+Q156</f>
        <v>0</v>
      </c>
      <c r="R298" s="74">
        <f>R280+R268+R213+R182+R128+R78+R42+R10+R244+R156</f>
        <v>0</v>
      </c>
      <c r="S298" s="74">
        <f>S280+S268+S213+S182+S128+S78+S42+S10+S244+S156</f>
        <v>0</v>
      </c>
      <c r="T298" s="74">
        <f>T280+T268+T213+T182+T128+T78+T42+T10+T244+T156</f>
        <v>0</v>
      </c>
      <c r="U298" s="74">
        <f>U280+U268+U213+U182+U128+U78+U42+U10+U244+U156</f>
        <v>0</v>
      </c>
      <c r="V298" s="74">
        <f>V280+V268+V213+V182+V128+V78+V42+V10+V244+V156</f>
        <v>0</v>
      </c>
      <c r="W298" s="74">
        <f>W280+W268+W213+W182+W128+W78+W42+W10+W244+W156</f>
        <v>0</v>
      </c>
      <c r="X298" s="74">
        <f>X280+X268+X213+X182+X128+X78+X42+X10+X244+X156</f>
        <v>0</v>
      </c>
      <c r="Y298" s="74">
        <f>Y280+Y268+Y213+Y182+Y128+Y78+Y42+Y10+Y244+Y156</f>
        <v>0</v>
      </c>
      <c r="Z298" s="74">
        <f>Z280+Z268+Z213+Z182+Z128+Z78+Z42+Z10+Z244+Z156</f>
        <v>0</v>
      </c>
      <c r="AA298" s="74">
        <f>AA280+AA268+AA213+AA182+AA128+AA78+AA42+AA10+AA244+AA156</f>
        <v>0</v>
      </c>
      <c r="AB298" s="74">
        <f>AB280+AB268+AB213+AB182+AB128+AB78+AB42+AB10+AB244+AB156</f>
        <v>0</v>
      </c>
      <c r="AC298" s="74">
        <f>AC280+AC268+AC213+AC182+AC128+AC78+AC42+AC10+AC244+AC156</f>
        <v>0</v>
      </c>
      <c r="AD298" s="74">
        <f>AD280+AD268+AD213+AD182+AD128+AD78+AD42+AD10+AD244+AD156</f>
        <v>0</v>
      </c>
      <c r="AE298" s="74">
        <f>AE280+AE268+AE213+AE182+AE128+AE78+AE42+AE10+AE244+AE156</f>
        <v>0</v>
      </c>
      <c r="AF298" s="40"/>
      <c r="AG298" s="35"/>
      <c r="AH298" s="60"/>
    </row>
    <row r="299" spans="1:34" s="12" customFormat="1" ht="18.75">
      <c r="A299" s="39" t="s">
        <v>13</v>
      </c>
      <c r="B299" s="74">
        <f>B281+B269+B245+B214+B183+B129+B79+B43+B11+B157</f>
        <v>499.2346600000001</v>
      </c>
      <c r="C299" s="74">
        <f>C281+C269+C245+C214+C183+C129+C79+C43+C11+C157</f>
        <v>61.9</v>
      </c>
      <c r="D299" s="74">
        <f>D281+D269+D245+D214+D183+D129+D79+D43+D11+D157</f>
        <v>3049.7000000000003</v>
      </c>
      <c r="E299" s="74">
        <f>E281+E269+E245+E214+E183+E129+E79+E43+E11+E157</f>
        <v>0</v>
      </c>
      <c r="F299" s="56">
        <f t="shared" si="109"/>
        <v>0</v>
      </c>
      <c r="G299" s="56">
        <f t="shared" si="110"/>
        <v>0</v>
      </c>
      <c r="H299" s="74">
        <f>H281+H269+H245+H214+H183+H129+H79+H43+H11+H157</f>
        <v>0</v>
      </c>
      <c r="I299" s="74">
        <f>I281+I269+I245+I214+I183+I129+I79+I43+I11+I157</f>
        <v>0</v>
      </c>
      <c r="J299" s="74">
        <f>J281+J269+J245+J214+J183+J129+J79+J43+J11+J157</f>
        <v>0</v>
      </c>
      <c r="K299" s="74">
        <f>K281+K269+K245+K214+K183+K129+K79+K43+K11+K157</f>
        <v>0</v>
      </c>
      <c r="L299" s="74">
        <f>L281+L269+L245+L214+L183+L129+L79+L43+L11+L157</f>
        <v>0</v>
      </c>
      <c r="M299" s="74">
        <f>M281+M269+M245+M214+M183+M129+M79+M43+M11+M157</f>
        <v>0</v>
      </c>
      <c r="N299" s="74">
        <f>N281+N269+N245+N214+N183+N129+N79+N43+N11+N157</f>
        <v>61.9</v>
      </c>
      <c r="O299" s="74">
        <f>O281+O269+O245+O214+O183+O129+O79+O43+O11+O157</f>
        <v>0</v>
      </c>
      <c r="P299" s="74">
        <f>P281+P269+P245+P214+P183+P129+P79+P43+P11+P157</f>
        <v>208.03466</v>
      </c>
      <c r="Q299" s="74">
        <f>Q281+Q269+Q245+Q214+Q183+Q129+Q79+Q43+Q11+Q157</f>
        <v>0</v>
      </c>
      <c r="R299" s="74">
        <f>R281+R269+R245+R214+R183+R129+R79+R43+R11+R157</f>
        <v>17.3</v>
      </c>
      <c r="S299" s="74">
        <f>S281+S269+S245+S214+S183+S129+S79+S43+S11+S157</f>
        <v>0</v>
      </c>
      <c r="T299" s="74">
        <f>T281+T269+T245+T214+T183+T129+T79+T43+T11+T157</f>
        <v>17.3</v>
      </c>
      <c r="U299" s="74">
        <f>U281+U269+U245+U214+U183+U129+U79+U43+U11+U157</f>
        <v>0</v>
      </c>
      <c r="V299" s="74">
        <f>V281+V269+V245+V214+V183+V129+V79+V43+V11+V157</f>
        <v>17.3</v>
      </c>
      <c r="W299" s="74">
        <f>W281+W269+W245+W214+W183+W129+W79+W43+W11+W157</f>
        <v>0</v>
      </c>
      <c r="X299" s="74">
        <f>X281+X269+X245+X214+X183+X129+X79+X43+X11+X157</f>
        <v>63.8</v>
      </c>
      <c r="Y299" s="74">
        <f>Y281+Y269+Y245+Y214+Y183+Y129+Y79+Y43+Y11+Y157</f>
        <v>0</v>
      </c>
      <c r="Z299" s="74">
        <f>Z281+Z269+Z245+Z214+Z183+Z129+Z79+Z43+Z11+Z157</f>
        <v>73.3</v>
      </c>
      <c r="AA299" s="74">
        <f>AA281+AA269+AA245+AA214+AA183+AA129+AA79+AA43+AA11+AA157</f>
        <v>0</v>
      </c>
      <c r="AB299" s="74">
        <f>AB281+AB269+AB245+AB214+AB183+AB129+AB79+AB43+AB11+AB157</f>
        <v>17.3</v>
      </c>
      <c r="AC299" s="74">
        <f>AC281+AC269+AC245+AC214+AC183+AC129+AC79+AC43+AC11+AC157</f>
        <v>0</v>
      </c>
      <c r="AD299" s="74">
        <f>AD281+AD269+AD245+AD214+AD183+AD129+AD79+AD43+AD11+AD157</f>
        <v>23</v>
      </c>
      <c r="AE299" s="74">
        <f>AE281+AE269+AE245+AE214+AE183+AE129+AE79+AE43+AE11+AE157</f>
        <v>0</v>
      </c>
      <c r="AF299" s="40"/>
      <c r="AG299" s="35"/>
      <c r="AH299" s="60"/>
    </row>
    <row r="300" spans="1:34" s="12" customFormat="1" ht="18.75">
      <c r="A300" s="39" t="s">
        <v>14</v>
      </c>
      <c r="B300" s="74">
        <f>B282+B270+B246+B215+B184+B130+B80+B44+B12+B289+B158</f>
        <v>296180.861</v>
      </c>
      <c r="C300" s="74">
        <f>C282+C270+C246+C215+C184+C130+C80+C44+C12+C289+C158</f>
        <v>96487.12883999999</v>
      </c>
      <c r="D300" s="74">
        <f>D282+D270+D246+D215+D184+D130+D80+D44+D12+D289+D158</f>
        <v>96487.12883999999</v>
      </c>
      <c r="E300" s="74">
        <f>E282+E270+E246+E215+E184+E130+E80+E44+E12+E289+E158</f>
        <v>88664.32985</v>
      </c>
      <c r="F300" s="56">
        <f t="shared" si="109"/>
        <v>29.935874165076452</v>
      </c>
      <c r="G300" s="56">
        <f t="shared" si="110"/>
        <v>91.89239115719552</v>
      </c>
      <c r="H300" s="74">
        <f>H282+H270+H246+H215+H184+H130+H80+H44+H12+H289+H158</f>
        <v>16207.75974</v>
      </c>
      <c r="I300" s="74">
        <f>I282+I270+I246+I215+I184+I130+I80+I44+I12+I289+I158</f>
        <v>11493.61544</v>
      </c>
      <c r="J300" s="74">
        <f>J282+J270+J246+J215+J184+J130+J80+J44+J12+J289+J158</f>
        <v>25386.29161</v>
      </c>
      <c r="K300" s="74">
        <f>K282+K270+K246+K215+K184+K130+K80+K44+K12+K289+K158</f>
        <v>20853.946050000002</v>
      </c>
      <c r="L300" s="74">
        <f>L282+L270+L246+L215+L184+L130+L80+L44+L12+L289+L158</f>
        <v>25511.667999999998</v>
      </c>
      <c r="M300" s="74">
        <f>M282+M270+M246+M215+M184+M130+M80+M44+M12+M289+M158</f>
        <v>25360.46541</v>
      </c>
      <c r="N300" s="74">
        <f>N282+N270+N246+N215+N184+N130+N80+N44+N12+N289+N158</f>
        <v>28605.289490000003</v>
      </c>
      <c r="O300" s="74">
        <f>O282+O270+O246+O215+O184+O130+O80+O44+O12+O289+O158</f>
        <v>30956.302949999994</v>
      </c>
      <c r="P300" s="74">
        <f>P282+P270+P246+P215+P184+P130+P80+P44+P12+P289+P158</f>
        <v>27742.802390000004</v>
      </c>
      <c r="Q300" s="74">
        <f>Q282+Q270+Q246+Q215+Q184+Q130+Q80+Q44+Q12+Q289+Q158</f>
        <v>0</v>
      </c>
      <c r="R300" s="74">
        <f>R282+R270+R246+R215+R184+R130+R80+R44+R12+R289+R158</f>
        <v>26076.809419999998</v>
      </c>
      <c r="S300" s="74">
        <f>S282+S270+S246+S215+S184+S130+S80+S44+S12+S289+S158</f>
        <v>0</v>
      </c>
      <c r="T300" s="74">
        <f>T282+T270+T246+T215+T184+T130+T80+T44+T12+T289+T158</f>
        <v>28679.03167</v>
      </c>
      <c r="U300" s="74">
        <f>U282+U270+U246+U215+U184+U130+U80+U44+U12+U289+U158</f>
        <v>0</v>
      </c>
      <c r="V300" s="74">
        <f>V282+V270+V246+V215+V184+V130+V80+V44+V12+V289+V158</f>
        <v>20525.79667</v>
      </c>
      <c r="W300" s="74">
        <f>W282+W270+W246+W215+W184+W130+W80+W44+W12+W289+W158</f>
        <v>0</v>
      </c>
      <c r="X300" s="74">
        <f>X282+X270+X246+X215+X184+X130+X80+X44+X12+X289+X158</f>
        <v>21775.34587</v>
      </c>
      <c r="Y300" s="74">
        <f>Y282+Y270+Y246+Y215+Y184+Y130+Y80+Y44+Y12+Y289+Y158</f>
        <v>0</v>
      </c>
      <c r="Z300" s="74">
        <f>Z282+Z270+Z246+Z215+Z184+Z130+Z80+Z44+Z12+Z289+Z158</f>
        <v>26822.43975</v>
      </c>
      <c r="AA300" s="74">
        <f>AA282+AA270+AA246+AA215+AA184+AA130+AA80+AA44+AA12+AA289+AA158</f>
        <v>0</v>
      </c>
      <c r="AB300" s="74">
        <f>AB282+AB270+AB246+AB215+AB184+AB130+AB80+AB44+AB12+AB289+AB158</f>
        <v>20849.67387</v>
      </c>
      <c r="AC300" s="74">
        <f>AC282+AC270+AC246+AC215+AC184+AC130+AC80+AC44+AC12+AC289+AC158</f>
        <v>0</v>
      </c>
      <c r="AD300" s="74">
        <f>AD282+AD270+AD246+AD215+AD184+AD130+AD80+AD44+AD12+AD289+AD158</f>
        <v>26694.25252</v>
      </c>
      <c r="AE300" s="74">
        <f>AE282+AE270+AE246+AE215+AE184+AE130+AE80+AE44+AE12+AE289+AE158</f>
        <v>0</v>
      </c>
      <c r="AF300" s="40"/>
      <c r="AG300" s="35"/>
      <c r="AH300" s="60"/>
    </row>
    <row r="301" spans="1:34" s="12" customFormat="1" ht="37.5">
      <c r="A301" s="94" t="s">
        <v>51</v>
      </c>
      <c r="B301" s="71">
        <f>B152+B145+B138+B19+B38</f>
        <v>114.20000000000002</v>
      </c>
      <c r="C301" s="71">
        <f>C152+C145+C138+C19+C38</f>
        <v>26.075000000000003</v>
      </c>
      <c r="D301" s="71">
        <f>D152+D145+D138+D19+D38</f>
        <v>26.075000000000003</v>
      </c>
      <c r="E301" s="71">
        <f>E152+E145+E138+E19+E38</f>
        <v>26.078000000000003</v>
      </c>
      <c r="F301" s="57">
        <f t="shared" si="109"/>
        <v>22.835376532399298</v>
      </c>
      <c r="G301" s="57">
        <f t="shared" si="110"/>
        <v>100.01150527325025</v>
      </c>
      <c r="H301" s="71">
        <f>H152+H145+H138+H19+H38</f>
        <v>0</v>
      </c>
      <c r="I301" s="71">
        <f>I152+I145+I138+I19+I38</f>
        <v>0</v>
      </c>
      <c r="J301" s="71">
        <f>J152+J145+J138+J19+J38</f>
        <v>1.325</v>
      </c>
      <c r="K301" s="71">
        <f>K152+K145+K138+K19+K38</f>
        <v>1.325</v>
      </c>
      <c r="L301" s="71">
        <f>L152+L145+L138+L19+L38</f>
        <v>13.325</v>
      </c>
      <c r="M301" s="71">
        <f>M152+M145+M138+M19+M38</f>
        <v>13.325</v>
      </c>
      <c r="N301" s="71">
        <f>N152+N145+N138+N19+N38</f>
        <v>11.425</v>
      </c>
      <c r="O301" s="71">
        <f>O152+O145+O138+O19+O38</f>
        <v>11.428</v>
      </c>
      <c r="P301" s="71">
        <f>P152+P145+P138+P19+P38</f>
        <v>49.775000000000006</v>
      </c>
      <c r="Q301" s="71">
        <f>Q152+Q145+Q138+Q19+Q38</f>
        <v>0</v>
      </c>
      <c r="R301" s="71">
        <f>R152+R145+R138+R19+R38</f>
        <v>1.825</v>
      </c>
      <c r="S301" s="71">
        <f>S152+S145+S138+S19+S38</f>
        <v>0</v>
      </c>
      <c r="T301" s="71">
        <f>T152+T145+T138+T19+T38</f>
        <v>1.825</v>
      </c>
      <c r="U301" s="71">
        <f>U152+U145+U138+U19+U38</f>
        <v>0</v>
      </c>
      <c r="V301" s="71">
        <f>V152+V145+V138+V19+V38</f>
        <v>1.825</v>
      </c>
      <c r="W301" s="71">
        <f>W152+W145+W138+W19+W38</f>
        <v>0</v>
      </c>
      <c r="X301" s="71">
        <f>X152+X145+X138+X19+X38</f>
        <v>13.475000000000001</v>
      </c>
      <c r="Y301" s="71">
        <f>Y152+Y145+Y138+Y19+Y38</f>
        <v>0</v>
      </c>
      <c r="Z301" s="71">
        <f>Z152+Z145+Z138+Z19+Z38</f>
        <v>15.325</v>
      </c>
      <c r="AA301" s="71">
        <f>AA152+AA145+AA138+AA19+AA38</f>
        <v>0</v>
      </c>
      <c r="AB301" s="71">
        <f>AB152+AB145+AB138+AB19+AB38</f>
        <v>1.325</v>
      </c>
      <c r="AC301" s="71">
        <f>AC152+AC145+AC138+AC19+AC38</f>
        <v>0</v>
      </c>
      <c r="AD301" s="71">
        <f>AD152+AD145+AD138+AD19+AD38</f>
        <v>2.75</v>
      </c>
      <c r="AE301" s="71">
        <f>AE152+AE145+AE138+AE19+AE38</f>
        <v>0</v>
      </c>
      <c r="AF301" s="36"/>
      <c r="AG301" s="35"/>
      <c r="AH301" s="60"/>
    </row>
    <row r="302" spans="1:34" s="88" customFormat="1" ht="18.75" customHeight="1">
      <c r="A302" s="149" t="s">
        <v>43</v>
      </c>
      <c r="B302" s="150">
        <f>B283+B271+B247+B216+B185+B131+B81+B45+B13+B290</f>
        <v>289011.95708</v>
      </c>
      <c r="C302" s="150">
        <f>C283+C271+C247+C216+C185+C131+C81+C45+C13+C290</f>
        <v>287604.7087</v>
      </c>
      <c r="D302" s="150">
        <f>D283+D271+D247+D216+D185+D131+D81+D45+D13+D290</f>
        <v>289011.95708</v>
      </c>
      <c r="E302" s="150">
        <f>E283+E271+E247+E216+E185+E131+E81+E45+E13+E290</f>
        <v>270409.19999999995</v>
      </c>
      <c r="F302" s="151">
        <f t="shared" si="109"/>
        <v>93.56332614472048</v>
      </c>
      <c r="G302" s="151">
        <f t="shared" si="110"/>
        <v>94.02113102468824</v>
      </c>
      <c r="H302" s="150">
        <f>H283+H271+H247+H216+H185+H131+H81+H45+H13+H290</f>
        <v>9162.49</v>
      </c>
      <c r="I302" s="150">
        <f>I283+I271+I247+I216+I185+I131+I81+I45+I13+I290</f>
        <v>9162.49</v>
      </c>
      <c r="J302" s="150">
        <f>J283+J271+J247+J216+J185+J131+J81+J45+J13+J290</f>
        <v>10993.00108</v>
      </c>
      <c r="K302" s="150">
        <f>K283+K271+K247+K216+K185+K131+K81+K45+K13+K290</f>
        <v>10993</v>
      </c>
      <c r="L302" s="150">
        <f>L283+L271+L247+L216+L185+L131+L81+L45+L13+L290</f>
        <v>241453.52482</v>
      </c>
      <c r="M302" s="150">
        <f>M283+M271+M247+M216+M185+M131+M81+M45+M13+M290</f>
        <v>241453.52</v>
      </c>
      <c r="N302" s="150">
        <f>N283+N271+N247+N216+N185+N131+N81+N45+N13+N290</f>
        <v>25995.6928</v>
      </c>
      <c r="O302" s="150">
        <f>O283+O271+O247+O216+O185+O131+O81+O45+O13+O290</f>
        <v>8800.19</v>
      </c>
      <c r="P302" s="150">
        <f>P283+P271+P247+P216+P185+P131+P81+P45+P13+P290</f>
        <v>0</v>
      </c>
      <c r="Q302" s="150">
        <f>Q283+Q271+Q247+Q216+Q185+Q131+Q81+Q45+Q13+Q290</f>
        <v>0</v>
      </c>
      <c r="R302" s="150">
        <f>R283+R271+R247+R216+R185+R131+R81+R45+R13+R290</f>
        <v>0</v>
      </c>
      <c r="S302" s="150">
        <f>S283+S271+S247+S216+S185+S131+S81+S45+S13+S290</f>
        <v>0</v>
      </c>
      <c r="T302" s="150">
        <f>T283+T271+T247+T216+T185+T131+T81+T45+T13+T290</f>
        <v>1207.24838</v>
      </c>
      <c r="U302" s="150">
        <f>U283+U271+U247+U216+U185+U131+U81+U45+U13+U290</f>
        <v>0</v>
      </c>
      <c r="V302" s="150">
        <f>V283+V271+V247+V216+V185+V131+V81+V45+V13+V290</f>
        <v>0</v>
      </c>
      <c r="W302" s="150">
        <f>W283+W271+W247+W216+W185+W131+W81+W45+W13+W290</f>
        <v>0</v>
      </c>
      <c r="X302" s="150">
        <f>X283+X271+X247+X216+X185+X131+X81+X45+X13+X290</f>
        <v>0</v>
      </c>
      <c r="Y302" s="150">
        <f>Y283+Y271+Y247+Y216+Y185+Y131+Y81+Y45+Y13+Y290</f>
        <v>0</v>
      </c>
      <c r="Z302" s="150">
        <f>Z283+Z271+Z247+Z216+Z185+Z131+Z81+Z45+Z13+Z290</f>
        <v>0</v>
      </c>
      <c r="AA302" s="150">
        <f>AA283+AA271+AA247+AA216+AA185+AA131+AA81+AA45+AA13+AA290</f>
        <v>0</v>
      </c>
      <c r="AB302" s="150">
        <f>AB283+AB271+AB247+AB216+AB185+AB131+AB81+AB45+AB13+AB290</f>
        <v>0</v>
      </c>
      <c r="AC302" s="150">
        <f>AC283+AC271+AC247+AC216+AC185+AC131+AC81+AC45+AC13+AC290</f>
        <v>0</v>
      </c>
      <c r="AD302" s="150">
        <f>AD283+AD271+AD247+AD216+AD185+AD131+AD81+AD45+AD13+AD290</f>
        <v>200</v>
      </c>
      <c r="AE302" s="150">
        <f>AE283+AE271+AE247+AE216+AE185+AE131+AE81+AE45+AE13+AE290</f>
        <v>0</v>
      </c>
      <c r="AF302" s="152"/>
      <c r="AH302" s="89"/>
    </row>
    <row r="303" spans="1:34" s="85" customFormat="1" ht="18.75" customHeight="1">
      <c r="A303" s="83"/>
      <c r="B303" s="83"/>
      <c r="C303" s="83"/>
      <c r="D303" s="83"/>
      <c r="E303" s="83"/>
      <c r="F303" s="83"/>
      <c r="G303" s="83"/>
      <c r="H303" s="87"/>
      <c r="I303" s="84"/>
      <c r="J303" s="87"/>
      <c r="K303" s="84"/>
      <c r="L303" s="87"/>
      <c r="M303" s="84"/>
      <c r="N303" s="87"/>
      <c r="O303" s="84"/>
      <c r="P303" s="87"/>
      <c r="Q303" s="84"/>
      <c r="R303" s="87"/>
      <c r="S303" s="84"/>
      <c r="T303" s="84"/>
      <c r="U303" s="84"/>
      <c r="V303" s="87"/>
      <c r="W303" s="84"/>
      <c r="X303" s="87"/>
      <c r="Y303" s="84"/>
      <c r="Z303" s="84"/>
      <c r="AA303" s="84"/>
      <c r="AB303" s="84"/>
      <c r="AC303" s="84"/>
      <c r="AD303" s="84"/>
      <c r="AE303" s="84"/>
      <c r="AF303" s="84"/>
      <c r="AH303" s="86"/>
    </row>
    <row r="304" spans="1:44" ht="21" customHeight="1">
      <c r="A304" s="129" t="s">
        <v>78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3"/>
      <c r="P304" s="5"/>
      <c r="Q304" s="5"/>
      <c r="R304" s="5"/>
      <c r="S304" s="5"/>
      <c r="T304" s="1"/>
      <c r="U304" s="1"/>
      <c r="V304" s="1"/>
      <c r="W304" s="1"/>
      <c r="X304" s="22"/>
      <c r="Y304" s="22"/>
      <c r="Z304" s="1"/>
      <c r="AA304" s="1"/>
      <c r="AB304" s="1"/>
      <c r="AC304" s="1"/>
      <c r="AD304" s="1"/>
      <c r="AE304" s="1"/>
      <c r="AF304" s="1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4"/>
    </row>
    <row r="305" spans="2:44" ht="15.75" customHeight="1">
      <c r="B305" s="1"/>
      <c r="C305" s="1"/>
      <c r="D305" s="1"/>
      <c r="E305" s="1"/>
      <c r="F305" s="1"/>
      <c r="G305" s="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4"/>
    </row>
    <row r="306" spans="1:44" ht="20.25" customHeight="1">
      <c r="A306" s="129" t="s">
        <v>38</v>
      </c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3"/>
      <c r="P306" s="17"/>
      <c r="Q306" s="17"/>
      <c r="R306" s="5"/>
      <c r="S306" s="5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4"/>
    </row>
    <row r="307" spans="1:7" ht="17.25" customHeight="1">
      <c r="A307" s="21"/>
      <c r="B307" s="1"/>
      <c r="C307" s="1"/>
      <c r="D307" s="1"/>
      <c r="E307" s="1"/>
      <c r="F307" s="1"/>
      <c r="G307" s="1"/>
    </row>
    <row r="308" ht="48.75" customHeight="1">
      <c r="F308" s="59"/>
    </row>
    <row r="309" spans="2:7" ht="18.75">
      <c r="B309" s="13"/>
      <c r="C309" s="13"/>
      <c r="D309" s="13"/>
      <c r="E309" s="13"/>
      <c r="F309" s="13"/>
      <c r="G309" s="13"/>
    </row>
  </sheetData>
  <sheetProtection/>
  <mergeCells count="60">
    <mergeCell ref="A284:AF284"/>
    <mergeCell ref="AF291:AF296"/>
    <mergeCell ref="AF161:AF166"/>
    <mergeCell ref="AF167:AF172"/>
    <mergeCell ref="AF173:AF178"/>
    <mergeCell ref="AF278:AF283"/>
    <mergeCell ref="AF235:AF240"/>
    <mergeCell ref="A306:N306"/>
    <mergeCell ref="A4:A5"/>
    <mergeCell ref="B4:B5"/>
    <mergeCell ref="AB3:AD3"/>
    <mergeCell ref="A304:N304"/>
    <mergeCell ref="A7:AD7"/>
    <mergeCell ref="Z4:AA4"/>
    <mergeCell ref="AB4:AC4"/>
    <mergeCell ref="J4:K4"/>
    <mergeCell ref="AF52:AF57"/>
    <mergeCell ref="N4:O4"/>
    <mergeCell ref="A1:AD1"/>
    <mergeCell ref="A2:AD2"/>
    <mergeCell ref="T4:U4"/>
    <mergeCell ref="V4:W4"/>
    <mergeCell ref="X4:Y4"/>
    <mergeCell ref="C4:C5"/>
    <mergeCell ref="D4:D5"/>
    <mergeCell ref="E4:E5"/>
    <mergeCell ref="F4:G4"/>
    <mergeCell ref="H4:I4"/>
    <mergeCell ref="AD4:AE4"/>
    <mergeCell ref="AF4:AF5"/>
    <mergeCell ref="P4:Q4"/>
    <mergeCell ref="L4:M4"/>
    <mergeCell ref="R4:S4"/>
    <mergeCell ref="AF199:AF204"/>
    <mergeCell ref="AF89:AF94"/>
    <mergeCell ref="AF95:AF100"/>
    <mergeCell ref="A179:AD179"/>
    <mergeCell ref="AF193:AF198"/>
    <mergeCell ref="AF147:AF153"/>
    <mergeCell ref="AF133:AF139"/>
    <mergeCell ref="AF114:AF119"/>
    <mergeCell ref="AF120:AF125"/>
    <mergeCell ref="AF58:AF63"/>
    <mergeCell ref="AF254:AF259"/>
    <mergeCell ref="AF229:AF234"/>
    <mergeCell ref="AF223:AF228"/>
    <mergeCell ref="AF260:AF265"/>
    <mergeCell ref="AF272:AF277"/>
    <mergeCell ref="AF217:AF222"/>
    <mergeCell ref="AF205:AF210"/>
    <mergeCell ref="AF46:AF51"/>
    <mergeCell ref="AF27:AF32"/>
    <mergeCell ref="AF21:AF26"/>
    <mergeCell ref="AF14:AF20"/>
    <mergeCell ref="A241:AD241"/>
    <mergeCell ref="AF248:AF253"/>
    <mergeCell ref="AF140:AF146"/>
    <mergeCell ref="AF101:AF106"/>
    <mergeCell ref="AF70:AF75"/>
    <mergeCell ref="AF64:AF69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3" manualBreakCount="3">
    <brk id="106" max="31" man="1"/>
    <brk id="191" max="31" man="1"/>
    <brk id="22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2019-05-07T07:58:57Z</cp:lastPrinted>
  <dcterms:created xsi:type="dcterms:W3CDTF">1996-10-08T23:32:33Z</dcterms:created>
  <dcterms:modified xsi:type="dcterms:W3CDTF">2019-05-07T07:59:02Z</dcterms:modified>
  <cp:category/>
  <cp:version/>
  <cp:contentType/>
  <cp:contentStatus/>
</cp:coreProperties>
</file>