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6215" windowHeight="12330"/>
  </bookViews>
  <sheets>
    <sheet name="Лист1" sheetId="1" r:id="rId1"/>
  </sheets>
  <externalReferences>
    <externalReference r:id="rId2"/>
    <externalReference r:id="rId3"/>
  </externalReferences>
  <definedNames>
    <definedName name="_xlnm.Print_Titles" localSheetId="0">Лист1!$5:$6</definedName>
    <definedName name="_xlnm.Print_Area" localSheetId="0">Лист1!$A$1:$E$1835</definedName>
  </definedNames>
  <calcPr calcId="125725"/>
</workbook>
</file>

<file path=xl/calcChain.xml><?xml version="1.0" encoding="utf-8"?>
<calcChain xmlns="http://schemas.openxmlformats.org/spreadsheetml/2006/main">
  <c r="B1841" i="1"/>
  <c r="B1837"/>
  <c r="C1835" l="1"/>
  <c r="B1835"/>
  <c r="D1830" l="1"/>
  <c r="D1835"/>
  <c r="C1834"/>
  <c r="D1834"/>
  <c r="B1834"/>
  <c r="D1833"/>
  <c r="C1833"/>
  <c r="B1833"/>
  <c r="D1832"/>
  <c r="C1832"/>
  <c r="B1832"/>
  <c r="D1831" l="1"/>
  <c r="C1831"/>
  <c r="B1831"/>
  <c r="C1830"/>
  <c r="B1830"/>
  <c r="D1828" l="1"/>
  <c r="D1827"/>
  <c r="D1826"/>
  <c r="D1825"/>
  <c r="D1824"/>
  <c r="D1819"/>
  <c r="D1818"/>
  <c r="D1816"/>
  <c r="D1815"/>
  <c r="D1814"/>
  <c r="D1812"/>
  <c r="D1811"/>
  <c r="D1809"/>
  <c r="D1808"/>
  <c r="D1806"/>
  <c r="D1805"/>
  <c r="D1803"/>
  <c r="D1802"/>
  <c r="D1800"/>
  <c r="D1799"/>
  <c r="D1798"/>
  <c r="D1796"/>
  <c r="D1795"/>
  <c r="D1794"/>
  <c r="D1792"/>
  <c r="D1791"/>
  <c r="D1790"/>
  <c r="D1789"/>
  <c r="D1787"/>
  <c r="D1786"/>
  <c r="D1778"/>
  <c r="D1777"/>
  <c r="D1775"/>
  <c r="D1774"/>
  <c r="D1773"/>
  <c r="D1772"/>
  <c r="D1770"/>
  <c r="D1769"/>
  <c r="D1768"/>
  <c r="D1766"/>
  <c r="D1765"/>
  <c r="D1764"/>
  <c r="D1762"/>
  <c r="D1761"/>
  <c r="D1756"/>
  <c r="D1755"/>
  <c r="D1753"/>
  <c r="D1752"/>
  <c r="D1750"/>
  <c r="D1749"/>
  <c r="D1747"/>
  <c r="D1746"/>
  <c r="D1744"/>
  <c r="D1742"/>
  <c r="D1740"/>
  <c r="D1739"/>
  <c r="D1738"/>
  <c r="D1736"/>
  <c r="D1735"/>
  <c r="D1734"/>
  <c r="D1732"/>
  <c r="D1731"/>
  <c r="D1730"/>
  <c r="D1728"/>
  <c r="D1726"/>
  <c r="D1725"/>
  <c r="D1724"/>
  <c r="D1723"/>
  <c r="D1722"/>
  <c r="D1720"/>
  <c r="D1717"/>
  <c r="D1716"/>
  <c r="D1715"/>
  <c r="D1714"/>
  <c r="D1713"/>
  <c r="D1712"/>
  <c r="D1711"/>
  <c r="D1710"/>
  <c r="D1709"/>
  <c r="D1706"/>
  <c r="D1705"/>
  <c r="D1704"/>
  <c r="D1703"/>
  <c r="D1700"/>
  <c r="D1698"/>
  <c r="D1697"/>
  <c r="D1693"/>
  <c r="D1692"/>
  <c r="D1691"/>
  <c r="D1689"/>
  <c r="D1688"/>
  <c r="D1687"/>
  <c r="D1686"/>
  <c r="D1685"/>
  <c r="D1684"/>
  <c r="D1683"/>
  <c r="D1682"/>
  <c r="D1679"/>
  <c r="D1678"/>
  <c r="D1676"/>
  <c r="D1675"/>
  <c r="D1673"/>
  <c r="D1672"/>
  <c r="D1670"/>
  <c r="D1667"/>
  <c r="E1666"/>
  <c r="D1666"/>
  <c r="D1665"/>
  <c r="D1664"/>
  <c r="D1661"/>
  <c r="E1660"/>
  <c r="D1660"/>
  <c r="D1658"/>
  <c r="D1655"/>
  <c r="D1654"/>
  <c r="D1652"/>
  <c r="D1651"/>
  <c r="D1649"/>
  <c r="D1648"/>
  <c r="D1646"/>
  <c r="D1645"/>
  <c r="D1643"/>
  <c r="D1642"/>
  <c r="D1640"/>
  <c r="D1639"/>
  <c r="D1637"/>
  <c r="D1636"/>
  <c r="D1634"/>
  <c r="D1631"/>
  <c r="D1630"/>
  <c r="D1623"/>
  <c r="D1619"/>
  <c r="D1618"/>
  <c r="D1617"/>
  <c r="D1616"/>
  <c r="D1613"/>
  <c r="D1612"/>
  <c r="D1611"/>
  <c r="D1609"/>
  <c r="D1608"/>
  <c r="D1607"/>
  <c r="D1606"/>
  <c r="D1605"/>
  <c r="D1603"/>
  <c r="D1600"/>
  <c r="D1599"/>
  <c r="D1598"/>
  <c r="D1597"/>
  <c r="D1593"/>
  <c r="D1588"/>
  <c r="D1587"/>
  <c r="D1586" s="1"/>
  <c r="D1585"/>
  <c r="D1584"/>
  <c r="D1583"/>
  <c r="D1582"/>
  <c r="D1576"/>
  <c r="D1570"/>
  <c r="D1568"/>
  <c r="D1567"/>
  <c r="D1566"/>
  <c r="D1565"/>
  <c r="D1564"/>
  <c r="D1563"/>
  <c r="D1562"/>
  <c r="D1561"/>
  <c r="D1560"/>
  <c r="D1559"/>
  <c r="D1558"/>
  <c r="D1557"/>
  <c r="D1556" s="1"/>
  <c r="D1552"/>
  <c r="D1551"/>
  <c r="D1550"/>
  <c r="D1549"/>
  <c r="D1548"/>
  <c r="D1547"/>
  <c r="D1546"/>
  <c r="D1545"/>
  <c r="D1544"/>
  <c r="D1543"/>
  <c r="D1542"/>
  <c r="D1541"/>
  <c r="D1540"/>
  <c r="D1539"/>
  <c r="D1538"/>
  <c r="D1537"/>
  <c r="D1536"/>
  <c r="D1535"/>
  <c r="D1533"/>
  <c r="D1532"/>
  <c r="D1530"/>
  <c r="D1528"/>
  <c r="D1527"/>
  <c r="D1525"/>
  <c r="D1523"/>
  <c r="D1522"/>
  <c r="D1520"/>
  <c r="D1518"/>
  <c r="D1517"/>
  <c r="D1515"/>
  <c r="D1514"/>
  <c r="D1513"/>
  <c r="D1511"/>
  <c r="D1510"/>
  <c r="D1509"/>
  <c r="D1508"/>
  <c r="D1507"/>
  <c r="D1505"/>
  <c r="D1504"/>
  <c r="D1503"/>
  <c r="D1502"/>
  <c r="D1500"/>
  <c r="D1499"/>
  <c r="D1498"/>
  <c r="D1497"/>
  <c r="D1496"/>
  <c r="D1495"/>
  <c r="D1494"/>
  <c r="D1493"/>
  <c r="D1492"/>
  <c r="D1491"/>
  <c r="D1490"/>
  <c r="D1488"/>
  <c r="D1487"/>
  <c r="D1486"/>
  <c r="D1485"/>
  <c r="D1484"/>
  <c r="D1483"/>
  <c r="D1482"/>
  <c r="D1481"/>
  <c r="D1480"/>
  <c r="D1479"/>
  <c r="D1478"/>
  <c r="D1477"/>
  <c r="D1476"/>
  <c r="D1475"/>
  <c r="E1473"/>
  <c r="D1473"/>
  <c r="D1472"/>
  <c r="D1471"/>
  <c r="D1470"/>
  <c r="D1468"/>
  <c r="D1465"/>
  <c r="D1462"/>
  <c r="E1460"/>
  <c r="D1459"/>
  <c r="D1458"/>
  <c r="D1457"/>
  <c r="D1456"/>
  <c r="D1454"/>
  <c r="D1453"/>
  <c r="D1452" s="1"/>
  <c r="D1451" s="1"/>
  <c r="D1449"/>
  <c r="D1444"/>
  <c r="D1443"/>
  <c r="D1442"/>
  <c r="D1441"/>
  <c r="D1438"/>
  <c r="D1437"/>
  <c r="D1436"/>
  <c r="D1435"/>
  <c r="D1433"/>
  <c r="D1432"/>
  <c r="D1431"/>
  <c r="D1427"/>
  <c r="D1426"/>
  <c r="D1425"/>
  <c r="D1423"/>
  <c r="D1421"/>
  <c r="D1420"/>
  <c r="D1419"/>
  <c r="D1417"/>
  <c r="D1415"/>
  <c r="D1413"/>
  <c r="D1410"/>
  <c r="D1409"/>
  <c r="D1408"/>
  <c r="D1407"/>
  <c r="D1405"/>
  <c r="D1404"/>
  <c r="D1403"/>
  <c r="D1400"/>
  <c r="D1399"/>
  <c r="D1398"/>
  <c r="D1396"/>
  <c r="D1395"/>
  <c r="D1394"/>
  <c r="D1393"/>
  <c r="D1391"/>
  <c r="D1389"/>
  <c r="D1388"/>
  <c r="D1387"/>
  <c r="D1383"/>
  <c r="D1382"/>
  <c r="D1381"/>
  <c r="D1380"/>
  <c r="D1379"/>
  <c r="D1377"/>
  <c r="D1376"/>
  <c r="D1375"/>
  <c r="D1374"/>
  <c r="D1373"/>
  <c r="D1371"/>
  <c r="D1369"/>
  <c r="D1366"/>
  <c r="D1364"/>
  <c r="D1361"/>
  <c r="D1359"/>
  <c r="D1356"/>
  <c r="D1354"/>
  <c r="D1351"/>
  <c r="D1349"/>
  <c r="D1346"/>
  <c r="D1343"/>
  <c r="D1342"/>
  <c r="D1341"/>
  <c r="D1339"/>
  <c r="D1337"/>
  <c r="D1334"/>
  <c r="D1332"/>
  <c r="D1329"/>
  <c r="D1327"/>
  <c r="D1326"/>
  <c r="D1324"/>
  <c r="D1321"/>
  <c r="D1320"/>
  <c r="D1319"/>
  <c r="D1317"/>
  <c r="D1315"/>
  <c r="D1314"/>
  <c r="D1311"/>
  <c r="D1309"/>
  <c r="D1308"/>
  <c r="D1305"/>
  <c r="D1303"/>
  <c r="D1302"/>
  <c r="D1299"/>
  <c r="D1296"/>
  <c r="D1294"/>
  <c r="D1291"/>
  <c r="D1289"/>
  <c r="D1287"/>
  <c r="D1286"/>
  <c r="D1285"/>
  <c r="D1284"/>
  <c r="D1282"/>
  <c r="D1279"/>
  <c r="D1277"/>
  <c r="D1275"/>
  <c r="D1272"/>
  <c r="D1270"/>
  <c r="D1269"/>
  <c r="D1268"/>
  <c r="D1266"/>
  <c r="D1264"/>
  <c r="D1261"/>
  <c r="D1259"/>
  <c r="D1258"/>
  <c r="D1257"/>
  <c r="D1255"/>
  <c r="D1253"/>
  <c r="D1252"/>
  <c r="D1251"/>
  <c r="D1249"/>
  <c r="D1247"/>
  <c r="D1244"/>
  <c r="D1237"/>
  <c r="D1236"/>
  <c r="D1235"/>
  <c r="D1234"/>
  <c r="D1233"/>
  <c r="D1226"/>
  <c r="D1225"/>
  <c r="D1224"/>
  <c r="D1222"/>
  <c r="D1220"/>
  <c r="D1219"/>
  <c r="D1218"/>
  <c r="D1217"/>
  <c r="D1213"/>
  <c r="D1212"/>
  <c r="D1211"/>
  <c r="D1210"/>
  <c r="D1209"/>
  <c r="D1208"/>
  <c r="D1206"/>
  <c r="D1205" s="1"/>
  <c r="D1204" s="1"/>
  <c r="D1203"/>
  <c r="D1201"/>
  <c r="D1200" s="1"/>
  <c r="D1199" s="1"/>
  <c r="D1198"/>
  <c r="D1195"/>
  <c r="D1194"/>
  <c r="D1192"/>
  <c r="D1190"/>
  <c r="D1188"/>
  <c r="D1185"/>
  <c r="D1184"/>
  <c r="D1183"/>
  <c r="D1182"/>
  <c r="D1181"/>
  <c r="D1179"/>
  <c r="D1177"/>
  <c r="D1175"/>
  <c r="D1173"/>
  <c r="D1171"/>
  <c r="D1168"/>
  <c r="D1166"/>
  <c r="D1164"/>
  <c r="D1162"/>
  <c r="D1161"/>
  <c r="C828" l="1"/>
  <c r="D828"/>
  <c r="B828"/>
  <c r="C770"/>
  <c r="D770"/>
  <c r="B770"/>
  <c r="C746"/>
  <c r="D746"/>
  <c r="B746"/>
  <c r="C724"/>
  <c r="D724"/>
  <c r="B724"/>
  <c r="C703"/>
  <c r="D703"/>
  <c r="B703"/>
  <c r="C342"/>
  <c r="B342"/>
  <c r="C341"/>
  <c r="B341"/>
  <c r="C337"/>
  <c r="C336" s="1"/>
  <c r="B337"/>
  <c r="B336" s="1"/>
  <c r="E344" l="1"/>
  <c r="D344"/>
  <c r="D345"/>
  <c r="D346"/>
  <c r="D347"/>
  <c r="D348"/>
  <c r="D349"/>
  <c r="D350"/>
  <c r="D351"/>
  <c r="D352"/>
  <c r="D353"/>
  <c r="D354"/>
  <c r="C344"/>
  <c r="C345"/>
  <c r="C346"/>
  <c r="C347"/>
  <c r="C348"/>
  <c r="C349"/>
  <c r="C350"/>
  <c r="C351"/>
  <c r="C352"/>
  <c r="C354"/>
  <c r="B344"/>
  <c r="B345"/>
  <c r="B346"/>
  <c r="B347"/>
  <c r="B348"/>
  <c r="B349"/>
  <c r="B350"/>
  <c r="B351"/>
  <c r="B352"/>
  <c r="B354"/>
  <c r="D684" l="1"/>
  <c r="C684"/>
  <c r="B684"/>
  <c r="D683"/>
  <c r="D681"/>
  <c r="C679"/>
  <c r="C673" s="1"/>
  <c r="B679"/>
  <c r="B678" s="1"/>
  <c r="B672" s="1"/>
  <c r="C677"/>
  <c r="B677"/>
  <c r="C675"/>
  <c r="B675"/>
  <c r="D669"/>
  <c r="D668"/>
  <c r="D667"/>
  <c r="C666"/>
  <c r="C665" s="1"/>
  <c r="B666"/>
  <c r="B665" s="1"/>
  <c r="D664"/>
  <c r="D662"/>
  <c r="C660"/>
  <c r="B660"/>
  <c r="B659" s="1"/>
  <c r="C658"/>
  <c r="B658"/>
  <c r="C656"/>
  <c r="B656"/>
  <c r="C655"/>
  <c r="B655"/>
  <c r="C654"/>
  <c r="B654"/>
  <c r="D649"/>
  <c r="C647"/>
  <c r="B647"/>
  <c r="B646" s="1"/>
  <c r="D643"/>
  <c r="C641"/>
  <c r="C640" s="1"/>
  <c r="B641"/>
  <c r="C637"/>
  <c r="B637"/>
  <c r="D630"/>
  <c r="C628"/>
  <c r="B628"/>
  <c r="B622" s="1"/>
  <c r="C624"/>
  <c r="B624"/>
  <c r="D612"/>
  <c r="C610"/>
  <c r="B610"/>
  <c r="B604" s="1"/>
  <c r="C606"/>
  <c r="B606"/>
  <c r="D600"/>
  <c r="C598"/>
  <c r="B598"/>
  <c r="B597" s="1"/>
  <c r="D594"/>
  <c r="C592"/>
  <c r="C591" s="1"/>
  <c r="B592"/>
  <c r="B591" s="1"/>
  <c r="C588"/>
  <c r="B588"/>
  <c r="D580"/>
  <c r="D579"/>
  <c r="C578"/>
  <c r="B578"/>
  <c r="D575"/>
  <c r="C573"/>
  <c r="C572" s="1"/>
  <c r="B573"/>
  <c r="B572" s="1"/>
  <c r="C569"/>
  <c r="B569"/>
  <c r="C568"/>
  <c r="B568"/>
  <c r="D562"/>
  <c r="D561"/>
  <c r="D560"/>
  <c r="C559"/>
  <c r="B559"/>
  <c r="C556"/>
  <c r="B556"/>
  <c r="C555"/>
  <c r="B555"/>
  <c r="C554"/>
  <c r="C553" s="1"/>
  <c r="B554"/>
  <c r="B553" s="1"/>
  <c r="D550"/>
  <c r="C548"/>
  <c r="B548"/>
  <c r="B547" s="1"/>
  <c r="D544"/>
  <c r="C542"/>
  <c r="C541" s="1"/>
  <c r="B542"/>
  <c r="B541" s="1"/>
  <c r="D538"/>
  <c r="C536"/>
  <c r="B536"/>
  <c r="D532"/>
  <c r="D531"/>
  <c r="D530"/>
  <c r="D529"/>
  <c r="D528" s="1"/>
  <c r="C528"/>
  <c r="B528"/>
  <c r="C525"/>
  <c r="B525"/>
  <c r="C524"/>
  <c r="B524"/>
  <c r="C523"/>
  <c r="B523"/>
  <c r="D520"/>
  <c r="D516" s="1"/>
  <c r="D515" s="1"/>
  <c r="C516"/>
  <c r="C515" s="1"/>
  <c r="B516"/>
  <c r="B515" s="1"/>
  <c r="D512"/>
  <c r="D510"/>
  <c r="D509" s="1"/>
  <c r="C509"/>
  <c r="B509"/>
  <c r="D508"/>
  <c r="D506"/>
  <c r="D504"/>
  <c r="D503" s="1"/>
  <c r="C503"/>
  <c r="B503"/>
  <c r="C502"/>
  <c r="B502"/>
  <c r="C500"/>
  <c r="B500"/>
  <c r="D489"/>
  <c r="D488"/>
  <c r="D487"/>
  <c r="D486"/>
  <c r="C485"/>
  <c r="C484" s="1"/>
  <c r="B485"/>
  <c r="B484" s="1"/>
  <c r="D483"/>
  <c r="D482"/>
  <c r="D481"/>
  <c r="D480"/>
  <c r="C479"/>
  <c r="B479"/>
  <c r="B478" s="1"/>
  <c r="D477"/>
  <c r="D476"/>
  <c r="D475"/>
  <c r="D474"/>
  <c r="C473"/>
  <c r="C472" s="1"/>
  <c r="B473"/>
  <c r="B472" s="1"/>
  <c r="D471"/>
  <c r="D470"/>
  <c r="D469"/>
  <c r="D468"/>
  <c r="C467"/>
  <c r="B467"/>
  <c r="D466"/>
  <c r="D465"/>
  <c r="D464"/>
  <c r="D463"/>
  <c r="D462"/>
  <c r="C461"/>
  <c r="B461"/>
  <c r="B460" s="1"/>
  <c r="D459"/>
  <c r="D458"/>
  <c r="D457"/>
  <c r="D456"/>
  <c r="C455"/>
  <c r="B455"/>
  <c r="B454" s="1"/>
  <c r="C453"/>
  <c r="B453"/>
  <c r="C452"/>
  <c r="B452"/>
  <c r="C451"/>
  <c r="B451"/>
  <c r="C450"/>
  <c r="B450"/>
  <c r="D447"/>
  <c r="D446"/>
  <c r="D445"/>
  <c r="D444"/>
  <c r="C443"/>
  <c r="B443"/>
  <c r="B442" s="1"/>
  <c r="D441"/>
  <c r="D440"/>
  <c r="D439"/>
  <c r="D438"/>
  <c r="C437"/>
  <c r="B437"/>
  <c r="B436" s="1"/>
  <c r="D435"/>
  <c r="D434"/>
  <c r="D433"/>
  <c r="D432"/>
  <c r="C431"/>
  <c r="B431"/>
  <c r="B430" s="1"/>
  <c r="D429"/>
  <c r="D428"/>
  <c r="D427"/>
  <c r="D426"/>
  <c r="C425"/>
  <c r="B425"/>
  <c r="B424" s="1"/>
  <c r="D423"/>
  <c r="D422"/>
  <c r="D421"/>
  <c r="D420"/>
  <c r="C419"/>
  <c r="B419"/>
  <c r="B418" s="1"/>
  <c r="D417"/>
  <c r="D416"/>
  <c r="D415"/>
  <c r="D414"/>
  <c r="C413"/>
  <c r="B413"/>
  <c r="B412" s="1"/>
  <c r="D411"/>
  <c r="D409"/>
  <c r="C407"/>
  <c r="B407"/>
  <c r="B406" s="1"/>
  <c r="D405"/>
  <c r="D404"/>
  <c r="D403"/>
  <c r="D402"/>
  <c r="C401"/>
  <c r="B401"/>
  <c r="B400" s="1"/>
  <c r="D399"/>
  <c r="D398"/>
  <c r="D397"/>
  <c r="D396"/>
  <c r="C395"/>
  <c r="B395"/>
  <c r="B394" s="1"/>
  <c r="D391"/>
  <c r="C389"/>
  <c r="B389"/>
  <c r="B388" s="1"/>
  <c r="D385"/>
  <c r="C383"/>
  <c r="C382" s="1"/>
  <c r="B383"/>
  <c r="B382" s="1"/>
  <c r="D381"/>
  <c r="D380"/>
  <c r="D379"/>
  <c r="D378"/>
  <c r="C377"/>
  <c r="B377"/>
  <c r="B376" s="1"/>
  <c r="D373"/>
  <c r="D372"/>
  <c r="C371"/>
  <c r="B371"/>
  <c r="B370" s="1"/>
  <c r="C369"/>
  <c r="C494" s="1"/>
  <c r="B369"/>
  <c r="B494" s="1"/>
  <c r="C368"/>
  <c r="C493" s="1"/>
  <c r="B368"/>
  <c r="B493" s="1"/>
  <c r="C367"/>
  <c r="B367"/>
  <c r="B492" s="1"/>
  <c r="C366"/>
  <c r="B366"/>
  <c r="B491" s="1"/>
  <c r="D360"/>
  <c r="C358"/>
  <c r="B358"/>
  <c r="B357" s="1"/>
  <c r="B356" s="1"/>
  <c r="D342"/>
  <c r="D341"/>
  <c r="D339"/>
  <c r="D338"/>
  <c r="D337"/>
  <c r="D336"/>
  <c r="D329"/>
  <c r="D327"/>
  <c r="D326"/>
  <c r="D324"/>
  <c r="D323"/>
  <c r="D322"/>
  <c r="C321"/>
  <c r="B321"/>
  <c r="C320"/>
  <c r="B320"/>
  <c r="B695" l="1"/>
  <c r="D655"/>
  <c r="B490"/>
  <c r="D555"/>
  <c r="C567"/>
  <c r="D419"/>
  <c r="D431"/>
  <c r="D443"/>
  <c r="D451"/>
  <c r="D453"/>
  <c r="B498"/>
  <c r="B497" s="1"/>
  <c r="D610"/>
  <c r="D568"/>
  <c r="C566"/>
  <c r="C565" s="1"/>
  <c r="D679"/>
  <c r="C693"/>
  <c r="B567"/>
  <c r="B627"/>
  <c r="B621" s="1"/>
  <c r="D637"/>
  <c r="D666"/>
  <c r="B673"/>
  <c r="D673" s="1"/>
  <c r="D672" s="1"/>
  <c r="D578"/>
  <c r="D407"/>
  <c r="D413"/>
  <c r="D452"/>
  <c r="D455"/>
  <c r="C653"/>
  <c r="C498"/>
  <c r="C497" s="1"/>
  <c r="D467"/>
  <c r="D479"/>
  <c r="D485"/>
  <c r="B522"/>
  <c r="B521" s="1"/>
  <c r="D606"/>
  <c r="D628"/>
  <c r="B635"/>
  <c r="D647"/>
  <c r="D598"/>
  <c r="D624"/>
  <c r="D484"/>
  <c r="D569"/>
  <c r="D321"/>
  <c r="D358"/>
  <c r="D371"/>
  <c r="C418"/>
  <c r="D418" s="1"/>
  <c r="D437"/>
  <c r="B449"/>
  <c r="B448" s="1"/>
  <c r="D525"/>
  <c r="D542"/>
  <c r="D556"/>
  <c r="D588"/>
  <c r="D656"/>
  <c r="B319"/>
  <c r="B318" s="1"/>
  <c r="B340" s="1"/>
  <c r="C442"/>
  <c r="D442" s="1"/>
  <c r="B653"/>
  <c r="B652" s="1"/>
  <c r="D665"/>
  <c r="D675"/>
  <c r="B693"/>
  <c r="D472"/>
  <c r="D366"/>
  <c r="D382"/>
  <c r="D389"/>
  <c r="D395"/>
  <c r="D425"/>
  <c r="D461"/>
  <c r="D473"/>
  <c r="B692"/>
  <c r="C695"/>
  <c r="D524"/>
  <c r="D536"/>
  <c r="D559"/>
  <c r="B609"/>
  <c r="B603" s="1"/>
  <c r="C635"/>
  <c r="C646"/>
  <c r="D646" s="1"/>
  <c r="D654"/>
  <c r="D660"/>
  <c r="D383"/>
  <c r="C430"/>
  <c r="D430" s="1"/>
  <c r="D450"/>
  <c r="C692"/>
  <c r="B691"/>
  <c r="D548"/>
  <c r="C586"/>
  <c r="B640"/>
  <c r="B634" s="1"/>
  <c r="D641"/>
  <c r="C659"/>
  <c r="D659" s="1"/>
  <c r="C492"/>
  <c r="D492" s="1"/>
  <c r="D377"/>
  <c r="D401"/>
  <c r="C449"/>
  <c r="D500"/>
  <c r="C691"/>
  <c r="B535"/>
  <c r="D658"/>
  <c r="D677"/>
  <c r="C652"/>
  <c r="D541"/>
  <c r="B566"/>
  <c r="B565" s="1"/>
  <c r="D572"/>
  <c r="B585"/>
  <c r="D591"/>
  <c r="C522"/>
  <c r="D523"/>
  <c r="D554"/>
  <c r="D553" s="1"/>
  <c r="D573"/>
  <c r="D592"/>
  <c r="D502"/>
  <c r="C547"/>
  <c r="D547" s="1"/>
  <c r="B586"/>
  <c r="C604"/>
  <c r="D604" s="1"/>
  <c r="D603" s="1"/>
  <c r="C622"/>
  <c r="D622" s="1"/>
  <c r="D621" s="1"/>
  <c r="C634"/>
  <c r="C535"/>
  <c r="C597"/>
  <c r="D597" s="1"/>
  <c r="C609"/>
  <c r="C627"/>
  <c r="C678"/>
  <c r="D493"/>
  <c r="D494"/>
  <c r="C370"/>
  <c r="D370" s="1"/>
  <c r="C376"/>
  <c r="D376" s="1"/>
  <c r="C394"/>
  <c r="D394" s="1"/>
  <c r="C406"/>
  <c r="D406" s="1"/>
  <c r="C412"/>
  <c r="D412" s="1"/>
  <c r="C424"/>
  <c r="D424" s="1"/>
  <c r="C436"/>
  <c r="D436" s="1"/>
  <c r="C491"/>
  <c r="C357"/>
  <c r="B365"/>
  <c r="B364" s="1"/>
  <c r="D367"/>
  <c r="C388"/>
  <c r="D388" s="1"/>
  <c r="C460"/>
  <c r="D460" s="1"/>
  <c r="C478"/>
  <c r="D478" s="1"/>
  <c r="C365"/>
  <c r="D369"/>
  <c r="C400"/>
  <c r="D400" s="1"/>
  <c r="C454"/>
  <c r="D454" s="1"/>
  <c r="D320"/>
  <c r="C319"/>
  <c r="D695" l="1"/>
  <c r="D691"/>
  <c r="D693"/>
  <c r="D498"/>
  <c r="D497" s="1"/>
  <c r="B496"/>
  <c r="D567"/>
  <c r="D566" s="1"/>
  <c r="D319"/>
  <c r="B690"/>
  <c r="D635"/>
  <c r="D634" s="1"/>
  <c r="B363"/>
  <c r="D653"/>
  <c r="D652" s="1"/>
  <c r="B633"/>
  <c r="D692"/>
  <c r="D535"/>
  <c r="D449"/>
  <c r="B584"/>
  <c r="C585"/>
  <c r="D586"/>
  <c r="D585" s="1"/>
  <c r="D640"/>
  <c r="C690"/>
  <c r="C448"/>
  <c r="D448" s="1"/>
  <c r="C621"/>
  <c r="D627"/>
  <c r="C603"/>
  <c r="D609"/>
  <c r="C672"/>
  <c r="C633" s="1"/>
  <c r="D678"/>
  <c r="D522"/>
  <c r="D521" s="1"/>
  <c r="C521"/>
  <c r="C496" s="1"/>
  <c r="C364"/>
  <c r="D365"/>
  <c r="D357"/>
  <c r="C356"/>
  <c r="D356" s="1"/>
  <c r="D491"/>
  <c r="C490"/>
  <c r="D490" s="1"/>
  <c r="C318"/>
  <c r="C340" s="1"/>
  <c r="D340" s="1"/>
  <c r="D633" l="1"/>
  <c r="D496"/>
  <c r="D690"/>
  <c r="D318"/>
  <c r="C584"/>
  <c r="D584" s="1"/>
  <c r="D364"/>
  <c r="C363"/>
  <c r="D363" s="1"/>
  <c r="A274" l="1"/>
  <c r="A268"/>
</calcChain>
</file>

<file path=xl/comments1.xml><?xml version="1.0" encoding="utf-8"?>
<comments xmlns="http://schemas.openxmlformats.org/spreadsheetml/2006/main">
  <authors>
    <author>Автор</author>
  </authors>
  <commentList>
    <comment ref="B1490" authorId="0">
      <text>
        <r>
          <rPr>
            <b/>
            <sz val="9"/>
            <color indexed="81"/>
            <rFont val="Tahoma"/>
            <family val="2"/>
            <charset val="204"/>
          </rPr>
          <t>11694,8</t>
        </r>
        <r>
          <rPr>
            <sz val="9"/>
            <color indexed="81"/>
            <rFont val="Tahoma"/>
            <family val="2"/>
            <charset val="204"/>
          </rPr>
          <t xml:space="preserve">
</t>
        </r>
      </text>
    </comment>
    <comment ref="C1520" authorId="0">
      <text>
        <r>
          <rPr>
            <b/>
            <sz val="9"/>
            <color indexed="81"/>
            <rFont val="Tahoma"/>
            <family val="2"/>
            <charset val="204"/>
          </rPr>
          <t xml:space="preserve">см касса Омельченко ,должно быть 895,79
</t>
        </r>
        <r>
          <rPr>
            <sz val="9"/>
            <color indexed="81"/>
            <rFont val="Tahoma"/>
            <family val="2"/>
            <charset val="204"/>
          </rPr>
          <t xml:space="preserve">
</t>
        </r>
      </text>
    </comment>
    <comment ref="C1525" authorId="0">
      <text>
        <r>
          <rPr>
            <b/>
            <sz val="9"/>
            <color indexed="81"/>
            <rFont val="Tahoma"/>
            <family val="2"/>
            <charset val="204"/>
          </rPr>
          <t>см касса Омельченко ,должно быть 756,10</t>
        </r>
      </text>
    </comment>
    <comment ref="C1545" authorId="0">
      <text>
        <r>
          <rPr>
            <b/>
            <sz val="9"/>
            <color indexed="81"/>
            <rFont val="Tahoma"/>
            <family val="2"/>
            <charset val="204"/>
          </rPr>
          <t>комментарий,50% исполнения только</t>
        </r>
      </text>
    </comment>
    <comment ref="B1674" authorId="0">
      <text>
        <r>
          <rPr>
            <b/>
            <sz val="12"/>
            <color indexed="81"/>
            <rFont val="Tahoma"/>
            <family val="2"/>
            <charset val="204"/>
          </rPr>
          <t>Автор:</t>
        </r>
        <r>
          <rPr>
            <sz val="12"/>
            <color indexed="81"/>
            <rFont val="Tahoma"/>
            <family val="2"/>
            <charset val="204"/>
          </rPr>
          <t xml:space="preserve">
объединить в об</t>
        </r>
      </text>
    </comment>
    <comment ref="E1763" authorId="0">
      <text>
        <r>
          <rPr>
            <b/>
            <sz val="9"/>
            <color indexed="81"/>
            <rFont val="Tahoma"/>
            <family val="2"/>
            <charset val="204"/>
          </rPr>
          <t>Автор:</t>
        </r>
        <r>
          <rPr>
            <sz val="9"/>
            <color indexed="81"/>
            <rFont val="Tahoma"/>
            <family val="2"/>
            <charset val="204"/>
          </rPr>
          <t xml:space="preserve">
будет заключение договоров на почтовые конверты для рассылки гражданам по административным нарушениям</t>
        </r>
      </text>
    </comment>
  </commentList>
</comments>
</file>

<file path=xl/sharedStrings.xml><?xml version="1.0" encoding="utf-8"?>
<sst xmlns="http://schemas.openxmlformats.org/spreadsheetml/2006/main" count="2048" uniqueCount="642">
  <si>
    <t>тыс. рублей</t>
  </si>
  <si>
    <t>Мероприятия программы</t>
  </si>
  <si>
    <t>Исполнение,% к плану</t>
  </si>
  <si>
    <t>Результаты реализации и причины отклонений факта от плана</t>
  </si>
  <si>
    <t>ПРИЛОЖЕНИЕ 1</t>
  </si>
  <si>
    <t>1. «Защита населения и территорий от чрезвычайных ситуаций и укрепление пожарной безопасности в городе Когалыме»</t>
  </si>
  <si>
    <t>Подпрограмма 1. " Организация и обеспечение мероприятий в сфере гражданской обороны, защиты населения и территорий города Когалыма от чрезвычайных ситуаций"</t>
  </si>
  <si>
    <t>1.1.Содержание и развитие  Муниципального казённого учреждения «Единая дежурно-диспетчерская служба города Когалыма» (1-2)</t>
  </si>
  <si>
    <t xml:space="preserve">Экономия сложилась: 
1. По заработной плате и начислениям по оплате труда - в результате наличия листов нетрудоспособности;
2. По суточным и проживанию количества дней нахождения сотрудников в командировке меньше планируемого, а так же оплата льготного проезда согласно фактически предоставленных документов;         
3. По услугам связи, в результате оплаты за фактически предоставленные услуги, согласно выставленным счетам-фактур;
4. По коммунальным услугам  согласно фактически предоставленных счетов-фактур, на основании показаний приборов учета.;                                                                                                
5. По услугам содержания имущества  не был заключен договор   ГПХ  на тех.обслуживание АТС, в связи с тем что оплата будет производиться по мере  необходимости в тех.обслуживании АТС при выходе из строя. 
</t>
  </si>
  <si>
    <t>Всего</t>
  </si>
  <si>
    <t>бюджет автономного округа</t>
  </si>
  <si>
    <t>бюджет города Когалыма</t>
  </si>
  <si>
    <t>федеральный бюджет</t>
  </si>
  <si>
    <t>привлеченные средства</t>
  </si>
  <si>
    <t>1.2. Создание общественных спасательных постов в местах массового отдыха людей на водных объектах города Когалыма (1)</t>
  </si>
  <si>
    <t>Заключен договор с ИП Остапенко Н.В. на оказание услуг по обеспечению безопасности людей, охране их жизни и здоровья на водных объектах города Когалыма от 16.06.2017 №7 (оплата произведена 01.08.2017 платежное поручение №2584). Заключен договор с ИП Остапенко Н.В. на оказание услуг по обеспечению безопасности людей, охране их жизни и здоровья на водных объектах города Когалыма от 13.07.2017 №8. Оплата в соответствии с договором в размере 80 300,00 рублей произведена.</t>
  </si>
  <si>
    <t>1.3. Содержание и развитие территориальной автоматизированной системы централизованного оповещения населения города Когалыма (2)</t>
  </si>
  <si>
    <t xml:space="preserve">Экономия сложилась по результатам проведенных торгов на оказание услуг связи по предоставлению каналов связи IP VPN для обеспечения работоспособности.
</t>
  </si>
  <si>
    <t>1.4. Обеспечение функционирования и развитие радиотрансляционной сети озвучания улиц города Когалыма (5)</t>
  </si>
  <si>
    <t xml:space="preserve">В рамках данного мероприятия выполенны и оплачены в полном объеме работы по обследованию радиотрансяционной сети озвучания улиц города Когалыма. </t>
  </si>
  <si>
    <t>Подпрограмма 2: "Укрепление пожарной безопасности в городе Когалыме"</t>
  </si>
  <si>
    <t>2.1. Организация обучения населения мерам пожарной безопасности, агитация и пропаганда в области пожарной безопасности (3)</t>
  </si>
  <si>
    <t xml:space="preserve">Заключен договор с ООО Медиа-холдинг "Западная Сибирь" на оказание услуг трансляции видеороликов социальной направленности в эфире телевезионного канала на территории города Когалыма от 28.04.2017 №14.                                                                                            Заключен муниципальный контракт с ООО "Издат-Принт", предложившей наименьшую цену контракта 114 900,46 рублей на поставку печатной тематической продукции от 30.05.2017 №0187300013717000068-0210863-01.Экономия составила 85 099,54 рублей.  Печатная продукция поставленна. </t>
  </si>
  <si>
    <t>2.2. Приобретение средств по организации пожаротушения</t>
  </si>
  <si>
    <t>Заключен контракт №0187300013717000147-0210863-01 от 03.10.2017 на поставку бензинового генератора. Цена контракта составляет 78 395,07 рублей. Экономия составила 19 204,93 рублей. Бензиновый генератор поставлен.</t>
  </si>
  <si>
    <t>2.3. Развитие материально-технической базы противопожарной службы города Когалыма</t>
  </si>
  <si>
    <t>2.3.2 Строительство объекта: "Тренажерный комплекс "Огневой полигон"</t>
  </si>
  <si>
    <t>Заключен контракт №9/2017, функции заказчика МУ "УКС г. Когалыма" переданы 29.05.2017, цена контракта 4 500,00 тыс. руб. Работы выполнены и оплачены в полном объеме.</t>
  </si>
  <si>
    <t>Подпрограмма 3. "Финансовое обеспечение деятельности отдела по делам гражданской обороны и чрезвычайных ситуаций Администрации города Когалыма"</t>
  </si>
  <si>
    <t>3.1.Содержание отдела по делам гражданской обороны и чрезвычайных ситуаций Администрации города Когалыма (1-3)</t>
  </si>
  <si>
    <t xml:space="preserve">Отклонение образовалась, в результате: 1. Оплаты  наличия листов нетрудоспособности, предоставление неоплачиваемого отпуска и наличия свободной вакантной ставки специалиста-эксперта в 2016 году.  </t>
  </si>
  <si>
    <t>Итого по программе, в том числе</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</si>
  <si>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</si>
  <si>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Отклонение от плана составляет 1 312,46 тыс. рублей в том числе:
1) 166,41 тыс.рублей -  в связи с фактической потребностью в выполнении работ по технической инвентаризации объектов муниципальной собственности г.Когалыма в 2017 году;
2) 42,95 тыс.рублей - в связи с фактической потребностью в оценке муниципальной собственности г.Когалыма в 2017 году;
3) 856,90 тыс. рублей, из них:
- 6,90 тыс.рублей - в связи с фактической потребностью в выполнении работ по постановке земельных участков на государственный кадастровый учет в 2017 году;
- 850,00 тыс.рублей, предусмотренные на выплату компенсаций собственникам помещения, в связи с изъятием земельного участка для муниципальных нужд, расположенного по адресу: город Когалым, улица Олимпийская, дом 1А, связано с несогласием собственников помещений с размером компенсации, предлагаемой Администрацией города Когалыма, произведённой независимой оценочной компанией в соответствии с требованиями действующего законодательства РФ;
4) 8,55 тыс. рублей- в связи с фактическими расходами на оказание  услуг ООО "ЕРИЦ" по приему платежей за наём жилых помещений, находящихся в муниципальной собственности, согласно выставленным счетам;
5) 237,65 тыс. рублей, из них:
- 185,77 тыс. рублей - в связи с фактическими расходами на электроснабжение, водоснабжение, охрану объектов переданных в безвозмездное временное пользование религиозным организациям, расположенных по адресам: ул.Югорская, 3 (храм), ул.Янтарная, 10 (мечеть);
- 28,01 тыс. рублей - в связи с фактическими расходами на содержание мун.жилищного фонда г.Когалыма;
- 23,87 тыс. рублей - в связи с фактическими расходами на содержание прочих объектов муниципальной собственности г.Когалыма</t>
  </si>
  <si>
    <t>2. Выполнение работ по лесоустройству и разработке лесохозяйственного регламента городских лесов, расположенных на территории города Когалыма
(показатель 3 муниципальной программы)</t>
  </si>
  <si>
    <t>4. Реконструкция и ремонт, в том числе капитальный, объектов муниципальной собственности города Когалыма</t>
  </si>
  <si>
    <t>4.2. Ремонт, в том числе капитальный жилых и нежилых помещений (для перевода в жилищный фонд), находящихся в муниципальной собственности</t>
  </si>
  <si>
    <t>1) Ремонт квартир по ул. Фестивальная д. 11 кв. 6; д. 17 кв. 3; д. 23 кв. 8 (496,40 тыс. руб.).
Работы выполнены и оплачены в полном объеме.
2) Ремонт квартиры по ул. Ленинградская д. 65 кв. 16 (для перевода в жилой фонд): 
- цена контракта - 637,05 тыс. руб.;
- работы выполнены и оплачены в полном объеме.
3) Ремонт квартиры по ул. Бакинская д. 33 кв. 3:
- цена контракта - 703,48 тыс. руб..;
- работы выполнены и оплачены в полном объеме.
4) Ремонт квартиры по ул. Прибалтийская д. 45 кв. 2: 
- цена контракта - 297,03 тыс. руб..;
- работы выполнены и оплачены в полном объеме.
5) Ремонт нежилого помещения в жилом доме по адресу ул. Мира 2-39 для перевода в жилой фонд (занимаемых МУП "Книга"): 
- цена контракта 705,00 тыс. рублей;
- работы выполнены и оплачены в полном объеме.
6) Установка оконного блока в квартире по пр.Солнечный, д.5, кв.55:
- цена контракта 49,25 тыс. руб.;
- работы выполнены и оплачены в полном объеме.</t>
  </si>
  <si>
    <t>4.4. Ремонт комплекса зданий, расположенных по адресу: ул.Югорская, 3</t>
  </si>
  <si>
    <t>1. Контракт №17Д0410 от 05.07.2017, функции заказчика МУ "УКС г. Когалыма" переданы 19.07.2017, цена контракта 21 319,42 тыс. руб., срок завершения выполнения работ 31.10.2017 (продлены). 
Перечислен аванс в размере 30% от цены контракта. Работы выполнены, оплата произведена в полном объеме.
2. Контракт №17Д0582 от 24.10.2017, функции заказчика МУ "УКС г. Когалыма" переданы 24.10.2017, цена контракта 3 859,18 тыс. руб., срок завершения выполнения работ 31.10.2017. 
Работы выполнены, оплата произведена в полном объеме.</t>
  </si>
  <si>
    <t>4.5. Ремонт комплекса зданий, расположенных по адресу: ул.Янтарная, 10</t>
  </si>
  <si>
    <t>Заключен контракт №КОГ-27/17 от 11.07.2017, функции заказчика МУ "УКС г. Когалыма" переданы 20.07.2017, цена контракта 2 500,00 тыс. руб., срок завершения выполнения работ 15.10.2017 (продлено).
Перечислен аванс в размере 30% от цены контракта.
Работы выполнены, оплата произведена в полном объеме.</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</si>
  <si>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</si>
  <si>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</si>
  <si>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</si>
  <si>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t>
  </si>
  <si>
    <t>Отклонение от плана составляет  1 413,5 тыс.руб. в том числе:
1. 2 ,6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159,0 - неисполнение субсидии возникло по статье прочие выплаты в связи  оплатой по факту предоставленных авансовых отчетов по командировочным, а также по фактически предоставленным документам сотрудниками по использованию льготного отпуска
3. 54,9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70,6 тыс.руб.- неисполнение субсидий, так как оплата произведена за фактические объемы коммунальных услуг на основании показаний приборов учета.
5. 1,4 тыс. руб. - Неисполнение субсидии за оказание услуг аренды помещений, так как оплата  производится в месяце следующем за отчетным по факту выставленных счетов. согласно условий заключенных контрактов.
6. 466,2 тыс. руб. - неисполнение субсидии по статье оплата услуг по содержанию имущества возникло в связи  с тем, что: 1.Оплата за  оказание услуг по ремонту автотранспорта  по факту оказанных услуг, согласно условий заключенных контрактов 2. Оплата за оказание услуг по мойке автомобилей будет произведена по факту оказания услуг. Неисполнение также возникло в результате выделения дополнительных денежных средств в июле на проведение тех.осмотра и диагностики транспорта. 3. Оплата за оказание услуг техосмотра автотранспорт по факту оказанных услуг, согласно условий заключенных контрактов.
7. 35,5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Экономия по заключенному контракту ОСАГО, оплата по действующему контракту производится по истечению сроков полисов.3. Оплата за услуги по охране базы, установки оборудования для безопасности перевозки детей будет произведена по факту оказанных услуг согласно выставленных счетов.
8. 623,3 тыс. руб. – неисполнение субсидии по статье увеличение стоимости материальных запасов в т.ч. по расходам: 1. на поставку молока, по причине оплаты по факту поставки, согласно поданных заявок структурных подразделений для компенсации  работникам вредных условий труда; 2. экономия на поставку  ГСМ, неисполнение, в связи с оплатой по факту потребления топлива за декабрь 2017 года в январе 2018 года;3. экономия на поставку спец. жидкостей. Данная экономия планируется к использованию для закупки автомасел при проведении ТО для подготовки техники к зимнему периоду работы, Неисполнение субсидии, в связи с  оплатой по факту поставки, согласно условий заключенных контрактов, согласно поданных заявок на замену масла;4. экономия на поставку запасных частей к легковому автотранспорту и автомобильных шин.5. экономия на поставку запасных  частей, данная экономия  будет использована на приобретение аккумуляторов с оплатой по факту поставки в январе 2018 года.</t>
  </si>
  <si>
    <t>5.3. Организационно-техническое обеспечение органов местного самоуправления Администрации города Когалыма</t>
  </si>
  <si>
    <t>Остаток плана на 01.01.2018г. составляет 3511,88 тыс.руб., в том числе:                                                                                                                                                                              1) 7,66 тыс.руб. - в связи с выплатой квартальной премии за фактически отработанное время;                                                                                                                                                 2) 223,22 тыс.руб. - в связи с сложившимися фактическими расходами на оплату проезда в отпуск и обратно, компенсация стоимости путёвок на санаторно-курортное лечение;                                                                                                                                                                                                                                                                                           3) 776,77 тыс.руб. - с связи с фактическими расходами на услуги связи;                                                                                                                                                                                   5) 18,88 тыс.руб. - в связи с фактическими расходами на оплату коммунальных услуг согласно показаниям приборов учета;                                                                                                                                  
6) 1699,39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7) 189,15 тыс.руб. - экономия по торгам (оказание услуг по техподдержке ПО системы делопроизводства и документооборота "ДЕЛО", централизованной охране объектов, сопровождение программного комплекса для учета земельных и имущественных отношений SAUMI, оформление технической поддержки Oracle Database.                                                                                                                                                                                                                                                                                                                                                                                                                                                    8) 31,16 тыс.руб.  - экономия по торгам (печатной продукции (бланки).                                                                                                                                                                                                                                                                                                                                                                                  
9) 40,69  руб. - в связи с фактическими расходами на питьевую воду.
10) 524,96 руб. - запланированные торги на поставку компьютерного оборудования отменен.</t>
  </si>
  <si>
    <t>2. «Управление муниципальным имуществом города Когалыма»</t>
  </si>
  <si>
    <t>3. «Управление муниципальными финансами в городе Когалыме»</t>
  </si>
  <si>
    <t>1.1. "Обеспечение деятельности Комитета финансов Администрации города Когалым" (2,3,4)</t>
  </si>
  <si>
    <t>Экономия по заработной плате и начислениям на оплату труда в результате выплаты премии  по результатам работы за  2016 год пропорционально отработанному времени, а так же наличием листов нетрудоспособности и наличием вакансий.</t>
  </si>
  <si>
    <t>1.2."Обеспечение технической, программной и консультационной поддержкой бюджетного процесса в городе Когалыме" (1,2,3)</t>
  </si>
  <si>
    <t>4. «Доступная среда города Когалыма»</t>
  </si>
  <si>
    <t>1. Обеспечение беспрепятственного доступа к объектам, находящимся в муниципальной собственности (1-4)</t>
  </si>
  <si>
    <t>1.1. Ледовый дворец «Айсберг» (ул.Дружбы народов, д.32)</t>
  </si>
  <si>
    <t>1.2. Лыжная база "Снежинка" (ул.Сибирская, д.10)</t>
  </si>
  <si>
    <t>1.3. Спорткомплекс "Юбилейный" (Сопочинский пр-д, д.10)</t>
  </si>
  <si>
    <t>1.4. МБУ "МКЦ "Феникс" (ул.Сибирская, д.11)</t>
  </si>
  <si>
    <t>Приобретены: тактильная плитка, поручни в санитарно-гигиенич.комнату.</t>
  </si>
  <si>
    <t>1.5. Культурно-спортивный комплекс "Ягун" (ул. Степана Повха, д.11)</t>
  </si>
  <si>
    <t>Разметка проезжей части, приобретены и установлены дорожные знаки.                      Экономия: -39,315 тыс. рублей.</t>
  </si>
  <si>
    <t>1.6. Театр "Мираж" (ул. Мира, д.22)</t>
  </si>
  <si>
    <t>Приобретены и наклеены тактильные и контрастные ленты на путях передвижения и дверных проемах.                                                                                                                                                          Экономия: -14,215 тыс. руб.</t>
  </si>
  <si>
    <t>1.7. Молодежный центр "Метро" (ул. Северная, д.1а)</t>
  </si>
  <si>
    <t>1.8. МБУ "Музейно-выставочный центр" (ул. Дружбы народов, д.40а)</t>
  </si>
  <si>
    <t>Выполнены работы по обустройству парковочного места с установкой специализированных дорожных знаков  и бордюрных съездов, доступа подхода к зданию с укладкой тактильной плитки.</t>
  </si>
  <si>
    <t>1.9. МБУ "Централизованная библиотечная система"</t>
  </si>
  <si>
    <t>Приобретены электронный ручной видеоувеличитель и настольная акустическая система для слабослышащих.</t>
  </si>
  <si>
    <t>1.10. Административные здания (ул. Дружбы народов, д.7, ул. Дружбы народов, д.9, ул. Мира, д.22 (5 этаж))</t>
  </si>
  <si>
    <t>1)  На сумму 69,90 тыс. руб. в Административном здании и отделе ЗАГС установлено: 
- поручни для унитаза откидные с фиксатором (в санузлы);                                                        - тактильная мнемосхема с настенным креплением;
- тактильная табличка с повтором по Брайлю с названием организации и режимом работы.
- тактильная пиктограмма "Туалет для инвалидов";
- тактильные наклейки на поручни, номер этажа с дублированием Брайля (1,2,3,4 этажи, левая лестничная сторона);
- тактильная пикторграмма "Осторожно препятствие";
- тактильная пиктограмма номер этажа с дублированием Брайля (возле лифта); 
- тактильная табличка азбукой Брайля (кабинет);
- беспроводная система вызова помощи (уличная). - беспроводная система вызова помощи (уличная). 
2) На сумму 38,62 тыс. руб. -  на выполнение работ по обеспечению беспрепятственного доступа маломобильных групп населения к объектам, находящимся в муниципальной собственности - оплата по факту выполнения работ.
Экономия  остаток денежных средств 7,63 тыс. руб.</t>
  </si>
  <si>
    <t>1.11. МАОУ "Средняя школа № 3" (ул.Дружбы Народов, д.10/1)</t>
  </si>
  <si>
    <t>МАОУ "Средняя школа №3" 14,36 тыс. руб. - приобретено компл.оборуд. вызова персонала для маломоб. групп населения 135,64 тыс.руб. - выполнение ремонтных работ по обеспечению беспрепятствен. доступа маломобильных групп населения(санузел)</t>
  </si>
  <si>
    <t>1.12. МАОУ "Средняя школа № 5" (ул. Прибалтийская, д.19)</t>
  </si>
  <si>
    <t xml:space="preserve">Приобретена проводная гарнитура с костной проводимостью для слабослышащих 4,7 тыс.руб. </t>
  </si>
  <si>
    <t>1.13. МАДОУ  г. Когалыма «Цветик - семицветик» (просп. Шмидта, д.20)</t>
  </si>
  <si>
    <t xml:space="preserve">На сумму 45,70 тыс.руб. проведены  ремонтные работы: подход к зданию и парковые места, на сумму 4,3 тыс. руб. заключен договор на поставку товара::знаки, тактильные наклейки. </t>
  </si>
  <si>
    <t>1.14. МАУ "МФЦ" (ул. Мира, д.15)</t>
  </si>
  <si>
    <t>Приобретены: мнемосхема, тактильные знаки, кнопка вызова, приёмник со звуковой, световой и текстовой индикацией, поручни, плитки тактильные, информационные индукционные системы.</t>
  </si>
  <si>
    <t>2. Обустройство пешеходных дорожек и тротуаров</t>
  </si>
  <si>
    <t>3. Обеспечение беспрепятственного доступа к местам общего пользования жилых домов, в которых проживают инвалиды</t>
  </si>
  <si>
    <t>4.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t>
  </si>
  <si>
    <t>5. «Поддержка развития институтов гражданского общества города Когалыма»</t>
  </si>
  <si>
    <t>Подпрограмма I. «Поддержка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</si>
  <si>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(1) </t>
  </si>
  <si>
    <t>1.1.1.Организация и проведение конкурса социально-значимых проектов, направленного на развитие гражданских инициатив в городе Когалыме    (ОСОи СВ)  и МАУ" ММЦ" (15,00)</t>
  </si>
  <si>
    <t xml:space="preserve">600,00 тыс.руб.(исполнитель ОСО и СВ) -средства грантов победителям конкурса 3-и по 200,00 тысяч каждому:1.1. Когалымская городская общественная организация татаро-башкирское национально-культурное общество «НУР» за проект «Праздник «Сабантуй»; 1.2.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«Центр социально-правовой помощи»; 1.3. Местная общественная организация «Когалымская федерация детского хоккея» за проект «Встать раньше – шагнуть дальше» (в соответствии с Постановлением Администрации города Когалымаот 07.11.2017 №2297);
- 15,00 руб. (исполнитель МАУ "ММЦ") - приобретены  рамки и цветы для организации тооржественного награждения победителей конкурса социально-значимых проектов.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</si>
  <si>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</si>
  <si>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Проведение обучающего семинара в рамках проекта "Школа актива НКО" (охват участников 10 человек). В рамках мероприятитя осуществлены  следующие расходы:  оплата по  договору на приобретение продуктов питания в сумме 4,72 тыс.руб.; приобретение канцелярских товаров -5,08 тыс.рублей; оплата по  договору и  приобретение расходных материалов -16,00 тыс.руб.                                                                                                                                                                                                                                                                  Согласованы передвижки по сумме в размере 35,60 тыс.руб.с п.1.1. на п.1.2.  По исполнителям с Администрации города Когалыма на  УО МАУ ММЦ) Администрации города Когалыма, в соответствии с решением Думы города Когалыма от 27.06.2017  №87-ГД, Финансовые средства израсходованы на  приобретение персонального компьютера для обеспечение деятельности организационно-методического отдела по работе с НКО (ресурсного центра) МАУ "Межшкольный методический центр г.Когалыма".</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</si>
  <si>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</si>
  <si>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Денежные средства в размере 92,00 тыс.рублей  реализованы на транспортные расходыделегации муниципалитета  в связи с участием региональном Форум "Юра многонациональная" 10-13 ноября в г.Ханты-Мансийске</t>
  </si>
  <si>
    <t xml:space="preserve">1.1.4.Содействие общественным объединениям, некоммерческим организациям в проведении мероприятий (МАУ «ММЦ»)
</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</si>
  <si>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</si>
  <si>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</si>
  <si>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На 60,00 тыс.руб. приобретено 2 сценических костюма.                                                                                                                04.11.2017 на центральной плдощади города состоялся фестиваль Дружбы народов "В семье единой " с участием творческих коллективов общественных объединений и национально-культурных обществ , посвящённый Дню народного единства</t>
  </si>
  <si>
    <t>1.2.2.Дни национальных культур (МВЦ)</t>
  </si>
  <si>
    <t>Дни национальных культур открыты на площадке Музейно-выставочного центра города Когалыма 25.11.2017 .Проводятся при участитии общественных объединений и нациогнально-культурных обществ города Когалыма.</t>
  </si>
  <si>
    <t>1.2.3. Национальный праздник «День оленевода» («Дворец спорта»)</t>
  </si>
  <si>
    <t xml:space="preserve">В рамках подготовки к мероприятию приобретены поощрительные призы участникам спортивных конкурсов  (договор№17 ДС -59/СО -19 от 10.03.2017).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</si>
  <si>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</si>
  <si>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</si>
  <si>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26.10.2017 на базе организационно-методического отдела МАУ "ММЦ г.Когалыма" ( ресурсного центра) для представителей  НКО  организован и проведён семинар по вопросам сопровождения  и обслуживания некоммерческих организаций кредитными организациями  и предоставления банковского продукта для НКО(охват участников-17 человек.).</t>
  </si>
  <si>
    <t>Подпрограмма II. «Поддержка граждан, внёсших значительный вклад в развитие гражданского общества»</t>
  </si>
  <si>
    <t>2.1. Проведение мероприятий для граждан, внёсших значительный вклад в развитие гражданского общества (3,4)</t>
  </si>
  <si>
    <t>2.1.1. Оказание поддержки гражданам, удостоенным звания «Почётный гражданин города Когалыма» (ОСОиСВ)</t>
  </si>
  <si>
    <t>2.1.2.Чествование юбиляров из числа ветеранов Великой Отечественной войны от имени главы города Когалыма (МАУ "ММЦ")</t>
  </si>
  <si>
    <t>Финансовые средства освоены в полном объёме в целях приобретения комплектов постельного белья 11  гражданам из числа ветеранов Великой Отечественной войны, чьи юбилейные даты 85 и 90 лет приходятся на текущий год. В истекшем периоде охвачено всего 7 человек   (Федоров Г.Ю. Репин И.А.,Репина К.В., Кухтерина А.С. , Чалкова Н.А..,  Квитанцева А.И., Панина Р.Ф .  Планируется  чествование в декабре 1 ветерана- Вагановой К.С.. Умерло, не достигнув юбилейной даты -2 ветерана (Гугезян Н.А., Крахмалёва А.И. ). 1 -выехал из города (в связи со сменой места жительства -Архипова М.М.)</t>
  </si>
  <si>
    <t>Подпрограмма III. «Информационная открытость деятельности Администрации города Когалыма»</t>
  </si>
  <si>
    <t>3.1.Реализация взаимодействия с городскими  средствами массовой информации (5)</t>
  </si>
  <si>
    <t>3.1.1.Освещение деятельности структурных подразделений Администрации города Когалыма в телевизионных эфирах (сектор пресслужбы )</t>
  </si>
  <si>
    <t xml:space="preserve">Отклонение плана-фактов составляет 0,11 тыс.руб. </t>
  </si>
  <si>
    <t>всего</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</si>
  <si>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</si>
  <si>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Подпрограмма IV. «Создание условий для выполнения отдельными структурными подразделениями Администрации города Когалыма своих полномочий»</t>
  </si>
  <si>
    <r>
      <rPr>
        <b/>
        <sz val="13"/>
        <rFont val="Times New Roman"/>
        <family val="1"/>
        <charset val="204"/>
      </rPr>
      <t>4.1. Обеспечение деятельности  структурных подразделений Администрации города Когалыма (Администрация
города Когалыма)</t>
    </r>
    <r>
      <rPr>
        <b/>
        <sz val="13"/>
        <color indexed="10"/>
        <rFont val="Times New Roman"/>
        <family val="1"/>
        <charset val="204"/>
      </rPr>
      <t xml:space="preserve">
</t>
    </r>
  </si>
  <si>
    <t xml:space="preserve">4.1.1.Обеспечение деятельности отдела по связям с общественностью и социальным вопросам Администрации города Когалыма  (Администрация города Когалыма)
</t>
  </si>
  <si>
    <t>Экономия по пункту 4.1.1. составляет 904,26 тыс.рублей по факту начисления заработной платы сотрудникам отдела (с учётом нахождения служащего  в отпуске без содержания).</t>
  </si>
  <si>
    <t xml:space="preserve">4.1.2.Обеспечение деятельности сектора пресслужбы Администрации города Когалыма (Администрация города)
</t>
  </si>
  <si>
    <t>Расхождение плана- факта составляет 8,98 тыс.рублей возникло по факту начисления заработной платы сотрудникам пресс-службы за отчётный период.</t>
  </si>
  <si>
    <t>6. «Развитие муниципальной службы и резерва управленческих кадров в муниципальном образовании городской округ город Когалым »</t>
  </si>
  <si>
    <t xml:space="preserve">Подпрограмма 1.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
 </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</si>
  <si>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 2)</t>
  </si>
  <si>
    <t>Подпрограмма 2. Создание условий для развития муниципальной службы органов местного самоуправления муниципального образования городской округ город Когалым.</t>
  </si>
  <si>
    <t>2.1.Обеспечение полномочий и функций управления по общим вопросам Администрации города Когалыма             (2, 3)</t>
  </si>
  <si>
    <t xml:space="preserve">2.1.1. Материально-техническое обеспечение структурных подразделений Администрации города Когалыма </t>
  </si>
  <si>
    <t>Экономия денежных средств  сложиласть  в связи с отменой запроса котировок  на приобретение архивных сталажей для архивного отдела. Закупка признана несостоявшейся в связи с отсутствием участниоков. В 2018 году запланирован переезд архивного отдела Администрации города Когалыма в другое здание, в связи с этим принято решение не осуществлять повторные электронные торги на закупку архивных стелажей.</t>
  </si>
  <si>
    <t xml:space="preserve">2.1.2. Организация представительских мероприятий (расходов) Администрацией города Когалыма </t>
  </si>
  <si>
    <t xml:space="preserve">Произведена отплата  на поставку товаров (адресных папок, картин, фоторамок, сувенирной продукции, ламинированных пакетов и  корпоративных открыток. ). Экономия денежных средств сложилась в связи проведением электронных торгов на поставку вышеуказанных товаров.                                         </t>
  </si>
  <si>
    <t xml:space="preserve">2.1.3.  Обеспечение предоставления муниципальным служащим гарантий, установленных действующим законодательством о муниципальной службе </t>
  </si>
  <si>
    <t xml:space="preserve">Денежные средства по данному мероприятию были запланированы с  учётом возможного увеличения получателей пенсии за выслугу лет. Право на муниципальную пенсию за выслугу лет в 2017году имеют 28 муниципальных служащих  Администрации города Когалыма. В 2017 году было уволено 6 муниципальных служащих, обладающим данным правом.
А также экономия денежных средств сложилась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</si>
  <si>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2.1.4.  Обеспечение расходов, связанных с командировками </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</si>
  <si>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в других городах.</t>
  </si>
  <si>
    <t>2.2. Обеспечение выполнения полномочий и функций, возложенных на органы местного самоуправления Администрации города Когалыма (4)</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</si>
  <si>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</si>
  <si>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2.3 Реализация переданных государственных полномочий по государственной регистрации актов гражданского  состояния (4)</t>
  </si>
  <si>
    <t>Экономия денежных средств сложилась
в связи тем, что муниципальные служащие отдела ЗАГС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t>
  </si>
  <si>
    <t xml:space="preserve">Подпрограмма 1 «Развитие растениеводства, переработки и реализации продукции растениеводства» </t>
  </si>
  <si>
    <t xml:space="preserve">1.1.Развитие производства овощей открытого и защищенного грунта (8)
</t>
  </si>
  <si>
    <t xml:space="preserve">Подпрограмма 2 «Развитие животноводства, переработки и реализации продукции животноводства» </t>
  </si>
  <si>
    <t>2.1. Развитие животноводства (1-7)</t>
  </si>
  <si>
    <t>2.1.1.Субсиди на поддержку животноводства, переработки и реализации продукции животноводства</t>
  </si>
  <si>
    <t>2.1.2.Финансовая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</si>
  <si>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 xml:space="preserve">Подпрограмма 3 «Поддержка малых форм хозяйствования» </t>
  </si>
  <si>
    <t>3.1. Субсидия на развитие материально-технической базы малых форм хозяйствования</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</si>
  <si>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</si>
  <si>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4.1. Обеспечение осуществления отлова, транспортировки, учета, содержания, умерщвления, утилизации безнадзорных и бродячих животных (9)</t>
  </si>
  <si>
    <t xml:space="preserve">С начала 2017 года отловлено 995 безнадзорных бродячих животных.  Оплата произведена за фактически выполненный объем оказанных услуг (оплата в 2017 году за отлов 971 гол., в т.ч.: 43 гол. в декабре 2016 года, за период с января по ноябрь - 928 гол.) </t>
  </si>
  <si>
    <t>ИТОГО по программе, в том числе</t>
  </si>
  <si>
    <t>7. «Развитие агропромышленного комплекса и рынков сельскохозяйственной продукции, сырья и продовольствия в городе Когалыме»</t>
  </si>
  <si>
    <t>8. «Обеспечение экологической безопасности города Когалыма»</t>
  </si>
  <si>
    <t>1.1.Обеспечение регулирования в области обращения с отходами производства и потребления (1)</t>
  </si>
  <si>
    <t>Всего по Программе, в том числе:</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</si>
  <si>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</si>
  <si>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</si>
  <si>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</si>
  <si>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в том числе (2,3,9,10)</t>
  </si>
  <si>
    <t>2.1.1. Ремонт, в том числе капитальный, автомобильных дорог общего  пользования местного значения, в том числе (2)</t>
  </si>
  <si>
    <t>1. Заключен МК №0187300013717000058 от 30.05.2017 на сумму 74 726,39 тыс. руб. Срок окончания выполнения работ до 21.08.2017. Работы по: 
- объездной автодороге от ул. Ленинградская до 
ул. Мира выполнены и оплачены, 
- по ул. Дружбы народов выполнены и оплачены в полном объеме.
2. 07.08.2017 заключен контракт №0187300013717000116 на ремонт автомобильной дороги по улице Дружбы народов на сумму 375,51 тыс. рублей , из них средства бюджета ХМАО-Югры 356,73 тыс. руб. Работы выполнены и оплачены в полном объеме.
3. На средства из бюджета города Когалыма в размере 7 809,3 тыс. руб. заключен муниципальный контракт от 12.09.2017 №0187300013717000133 на ремонт автомобильной дороги по ул. Дружбы народов. На отчетную дату работы выполнены, оплата  проведена в в полном объеме.</t>
  </si>
  <si>
    <t>2.1.2. Диагностика, обследование и испытание мостов города Когалыма (3)</t>
  </si>
  <si>
    <t>2.1.3.  Реконструкция участка автомобильной дороги по ул. Дружбы народов со строительством кольцевых развязок (10)</t>
  </si>
  <si>
    <t xml:space="preserve">Заключен муниципальный контракт на субаренду земельного участка для проведения реконструкции участка автомобильной дороги по ул. Дружбы народов со строительством кольцевых развязок. 
Арендная плата уплачена в полном объеме. 
Отклонение за счет применения округления при выделении плановых ассигнований.
</t>
  </si>
  <si>
    <t>2.1.4.Лабораторные исследования асфальтобетонного покрытия</t>
  </si>
  <si>
    <t>На выполнение работ по лабораторному исследованию асфальтобетонного покрытия заключено 3 контракта со сроком исполнения 21.08.2017, услуги оказаны и оплачены в полном объеме.</t>
  </si>
  <si>
    <t>2.1.5. Реконструкция автомобильной дороги по улице Янтарная со строительством транспортной развязки на пересечении улиц Дружбы Народов- Степана Повха-Янтарной</t>
  </si>
  <si>
    <t>2.1.6. Ремонт объекта "Мост через реку ИнгуЯгун на км 2+289 автомобильной дороги по улице Дружбы народов в городе Когалыме" (9)</t>
  </si>
  <si>
    <t>27.03.2017 заключен муниципальный контракт №0187300013717000018 на выполнение проектных и изыскательских работ для ремонта объекта   на сумму 828,14 тыс.руб. На отчетную дату работы выполнены и оплачены в полном объеме.</t>
  </si>
  <si>
    <t>2.1.7. Ремонт объекта "Путепровод на км 0+468 автодороги Повховское шоссе в городе Когалыме" (9)</t>
  </si>
  <si>
    <t xml:space="preserve">17.04.2017 заключен муниципальный контракт №0187300013717000028 на выполнение проектных и изыскательских работ на сумму 820,00 тыс.руб. Срок окончания работ до 31.07.201. Работы выполнены и оплачены в полном объеме.
</t>
  </si>
  <si>
    <t>2.1.8. Реконструкция автомобильных дорог по улице Комсомольская и улице Лесная со строительством транспортной развязки (10)</t>
  </si>
  <si>
    <t>Заключен контракт №17ДО223, функции заказчика по контракту переданы Администрацией г. Когалыма МУ "УКС г. Когалыма" 24.03.2017, цена контракта 93319,00 тыс.руб., срок завершения работ - 31.08.2017
Осуществлена предоплата в размере 30% от цены контракта. Заключено 4 контракта на изготовление технических паспортов. Работы выполнены, оплата проведена в полном объеме.</t>
  </si>
  <si>
    <t>2.1.9. Реконструкция автомобильных дорог по улице Прибалтийская и улице Бакинской в месте их пересечения (10)</t>
  </si>
  <si>
    <t>2.1.10. Ремонт объекта "Мост через реку Ингу-Ягун на км 0+756 автомобильной дороги проспект Нефтяников в городе Когалыме" (9)</t>
  </si>
  <si>
    <t>17.05.2017 заключен муниципальный контракт №0187300013717000054 на выполнение проектных и изыскательских работ на сумму 881,43 тыс.руб. Срок окончания работ до 31.07.2017. Работы выполнены и оплачены в полном объеме.</t>
  </si>
  <si>
    <t>2.1.11. Ремонт объекта "Мост через реку Кирилл-Высъягун на км 0+567 автомобильной дороги улицы Южная (ТК  Миллениум) в городе Когалыме" (9)</t>
  </si>
  <si>
    <t xml:space="preserve">17.05.2017 заключен муниципальный контракт №0187300013717000053 на выполнение проектных и изыскательских работ на сумму 815,57 тыс.руб. Срок окончания работ до 31.07.2017. Работы выполнены, оплата проведена в полном объеме.
</t>
  </si>
  <si>
    <t>2.1.12. 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(11)</t>
  </si>
  <si>
    <t>29.05.2017 заключен муниципальный контракт №0187300013717000063 на выполнение проектных и изыскательских работ на сумму 730,58 тыс.руб. Срок окончания работ до 28.07.2017. Работы выполнены, оплата проведена в полном объеме.</t>
  </si>
  <si>
    <t>2.1.13. Строительство сетей наружного освещения автомобильных дорог города Когалыма (13)</t>
  </si>
  <si>
    <t>2.2. Обеспечение функционирования сети автомобильных дорог общего пользования местного значения (4,5,6,7,8)</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</si>
  <si>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</si>
  <si>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 xml:space="preserve">Отклонение от плана составляет  1 684,41 тыс.руб. в том числе:
1. 40,49 тыс.руб.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284,55  тыс.руб.  - неисполнение субсидии по статье  прочие выплаты возникло в связи с оплатой по факту предоставления авансовых отчетов по проезду в отпуск и обратно согласно графика отпусков работников. 
3. 18,11тыс.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141,98  тыс.руб. – неисполнение субсидий по статье расходов коммунальные услуги возникло в связи с оплатой по фактически выставленным счетам                                                                                                                                                            
5. 37,97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В связи с оплатой за обслуживание тахографов и автографов по факту оказанных услуг.
6. 43,53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документов;.2. экономия на оказание услуг  по страхованию ОСАГО, оплата произведена по факту оказанных услуг, на основании выставленных документов; 3.  на оказание услуг по охране базы, так как оплата произведена по факту оказанных услуг.
7. 63,81- тыс.руб.  - неисполнение по статье расходов приобретению основных средств  возникла экономия после заключения контракта на приобретение коммунальной машины МК-1500М. 
8. 1 053,97 тыс. руб. – неисполнение субсидии по статье приобретение мат. запасов в связи : 1. с оплатой по факту поставки  молока, согласно поданных заявок. 2. экономия на приобретение ГСМ, оплата произведена по факту оказанных услуг согласно выставленных счетов. 3. Экономия по заключенным договорам на поставку спец. Жидкостей. 4. экономия на приобретение материалов для содержания дорог,  в т. ч. по расходам на поставку:  стоек дорожных знаков, элемент концевой, алюминиевый и металлический уголок.  Неисполнение возникло, в связи с  подготовкой документации для проведения торгов, оплата будет произведена  по факту поставки материалов для содержания дорог, на основании выставленных документов на оплату согласно условий заключенных контрактов; 5. экономия на поставку запасных частей, в т. ч. по расходам на поставку:  щеточных дисков и ножей для автогрейдера.  Неисполнение возникло, в связи с  подготовкой документации для проведения торгов, оплата будет произведена  по факту поставки, на основании выставленных документов на оплату согласно условий заключенных контрактов; 6.экономия по заключенным договорам на приобретение шин.
услуг по охране базы будет произведена по факту выставленных счетов в декабре 2017 года, оплата за оформление медицинских карт будет произведена  по факту прохождения плановых медосмотров работников.
8. 173,65 тыс. руб. - неисполнение по статье прочие расходы в связи перераспределением средств на приобретение расходных материалов для щеточного оборудования, оплата будет произведена по факту выставленных счетов. 
9. 63,81- тыс.руб.  - неисполнение по статье расходов приобретению основных средств  возникла экономия после заключения контракта на приобретение коммунальной машины МК-1500М. 
10. 2 361,68 тыс. руб. – неисполнение субсидии по статье приобретение мат. запасов в связи : 1. с оплатой по факту поставки  молока, согласно поданных заявок. 2. Оплата за приобретение ГСМ будет произведена в декабре 2017 года согласно выставленных счетов. 3. Экономия по заключенным договорам на поставку спец. жидкостей, оплата по заключенным договорам будет произведена по факту поставки в декабре 2017 года. 4. Экономия по заключенным договорам на поставку запасных частей, оплата по заключенным договорам будет произведена по факту поставки в декабре 2017 года.
</t>
  </si>
  <si>
    <t>2.2.2. Техническое обслуживание электрооборудования светофорных объектов (5)</t>
  </si>
  <si>
    <t xml:space="preserve">Согласно муниципальному контракту оплата выполненных работ по ТО и ремонту эл/оборудования светофорных объектов г. Когалыма произведена на основании фактически предоставленных документов (цена услуги включает в себя стоимость работ, а также стоимость используемых при выполнении работ материалов).  </t>
  </si>
  <si>
    <t>2.2.3. Организация обеспечения электроэнергией светофорных объектов (6)</t>
  </si>
  <si>
    <t>Неполное освоение денежные средств обусловлено количеством потреблённой электроэнергии для светофорных объектов ниже планируемых величин.</t>
  </si>
  <si>
    <t>2.2.4. Установка, перенос и модернизация светофорных объектов (7,8)</t>
  </si>
  <si>
    <t>Заключен муниципальный контракт от 18.07.2017 №0187300013717000101-0070611-01 с АО ЮТЭК-Когалым". Работы выполнены, оплата проведена в полном объеме. Экономия в связи с уточнением сметных расчетов.</t>
  </si>
  <si>
    <t>2.2.5.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</si>
  <si>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2.2.6. Разработка Программы комплексного развития транспортной инфраструктуры городского округа (12)</t>
  </si>
  <si>
    <t>По итогам конкурса на выполнение работ по разработке программы комплексного развития транспортной инфраструктуры городского округа заключен муниципальный контракт с ООО "Корпус" г.Новосибирск  на сумму 1750,0 тыс.руб.
ООО "Корпус" выполнило работы по разработке программы комплексного развития транспортной инфраструктуры г. Когалыма. Публичные слушания по проекту решения Думы города Когалыма «Об утверждении программы комплексного развития транспортной инфраструктуры МО ХМАО – Югры городской округ г. Когалым на период 2018-2035 годы» назначены на 17.11.2017. Дата окончания исполнения МК 30.11.2017. Работы выполнены. Оплата проведена 05.12.2017 в полном объеме.</t>
  </si>
  <si>
    <t>9. «Развитие транспортной системы города Когалыма»</t>
  </si>
  <si>
    <t>Подпрограмма 1. Общее образование. Дополнительное образование детей.</t>
  </si>
  <si>
    <t>1.1. Основное мероприятие "Развитие системы дошкольного и общего образования" (показатели 1, 2, 3, 4, 5, 6, 7, 8 )</t>
  </si>
  <si>
    <t>1.1.1. Развитие системы выявления, поддержки, сопровождения и стимулирования одаренных детей в различных сферах деятельности</t>
  </si>
  <si>
    <t>Выезд учащихся и сопровождающих на окружные олимпиады. Оплата расходов согласно авансовых отчётов сопровождающих. Премия побед. и приз. науч. исслед. кон-ции  шк-ов "Шаг в будущее"- 30,0 тыс. руб.  Премия для награжд. школьников конк.""Юниор"- 7,0 тыс. руб. Участие в конкурсе "Ученик года" - 5,4 тыс. руб. 
Экономия 6,2 тыс. руб. согласно фактически предоставленных авансовых отчетов. Май учебнополевые сборы. Июнь мероприятие "Бал лучших выпускников Югры".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 10,3 тыс. рублей - возврат командировочных расходов</t>
  </si>
  <si>
    <t>128,9 Именные премии ЛУКОЙЛ Западная Сибирь</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</si>
  <si>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t>
  </si>
  <si>
    <t xml:space="preserve">Постановление Администрации города Когалыма от 01.03.2017 №419 "Об утверждении списка победителей и призёров городского профессионального конкурса "Сердце отдаю детям в 2017 году"- освоено 65,0 тыс. руб.  Постановление "Об утверждении списка победителей и призёров муниципального профессионального конкурса "Педагог года - 2017" - освоено 65,0 тыс. руб.  Постановление Администрации города Когалыма от 09.06.2017 №1308 "Об утверждении списка победителей конкурса на получение грантов Администрации города Когалыма в сфере образования в 2017 году".
</t>
  </si>
  <si>
    <t>1.1.3.  Финансирование МАОУ "СОШ №8" в рамках проекта "Формула успеха"</t>
  </si>
  <si>
    <t xml:space="preserve">Оплата командировочных расходов и курсы повышения квалификации сотрудников в рамках проекта "Формула успеха", предоплата за авиабилеты, оплата услуг по языковой стажировке учащихся, приобретение канцелярских и расходных материалов.
Отклонение 112,4 т.р. -  изменение сроков проведение on-line курсов.
</t>
  </si>
  <si>
    <t>1.2 Основное мероприятие "Развитие системы дополнительного образования детей." (показатели 11)</t>
  </si>
  <si>
    <t>бюджет города Когалыма - 101 направление</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</si>
  <si>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</si>
  <si>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 xml:space="preserve">Ежемесячное содержание МАУ "Школа искусств", МАУ "ДДТ"  2 658,9 т. руб. - средства ОБ - субсидия на повышение заработной платы по указу Президента . Экономия расходов 982,4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</si>
  <si>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1.2.2.Развитие системы выявления, поддержки, сопровождения и стимулирования одаренных детей в различных сферах деятельности</t>
  </si>
  <si>
    <t>Выезд обучающихся МАУ "ДДТ", МАУ "ДШИ" на мероприятия : "Всероссийский конкурс "Юных пианистов", конкурс пианистов "Волшебные клавиши", "Лидер 21 века", "Конкурс-фестиваль "Российский звездопад". Участие в фестивале "Сибирская звезда", городские соревнования "Школа безопасности". Экономия 4,8 тыс. руб. согласно фактически предоставленного авансового отчёта.</t>
  </si>
  <si>
    <t xml:space="preserve">1.2.3.Субсидии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t>
  </si>
  <si>
    <t>Предоставление субсидии немуниципальной организации ЧОУ ДО "Лэнгвич Центр" города Когалыма на основании соглашения № 001 от 07.09.2017.  Финансовое обеспечение затрат, связанных вс выполнением муниципальной услуги "Реализация дополнительных общеразвивающих программ". Обучение детей 5-6 лет иностранному языку на базе МАДОУ " Буратино". 10 детей, 40 часов занятий.</t>
  </si>
  <si>
    <t>1.2.4.Персонифицированное финансирование дополнительного образования детей</t>
  </si>
  <si>
    <t>Перечисление МАУ "ММЦ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образования. Экономия плановых ассигнований 2,7 тыс. руб. на основании счетов поставщиков образовательных услуг.</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</si>
  <si>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8, 9, 10 )</t>
  </si>
  <si>
    <t xml:space="preserve">Ежемесячное содержание Школы Детские сады - 14 учреждений. Экономия расходов 4117,2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</si>
  <si>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</si>
  <si>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Подпрограмма 2. Система оценки качества образования и информационная прозрачность системы образования города Когалыма. </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</si>
  <si>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11, 12, 13 )</t>
  </si>
  <si>
    <t>2.1.1.Финансовое и организационно-методическое сопровождение по исполнению  МАУ "Межшкольный методический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</si>
  <si>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Ежемесячное содержание МАУ "ММЦ г. Когалыма" Экономия расходов 100,4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t>
  </si>
  <si>
    <t>2.1.2.Организация и проведение государственной итоговой аттестации</t>
  </si>
  <si>
    <t>Организация и проведение годовой итоговой аттестации</t>
  </si>
  <si>
    <t>Подпрограмма 3.  Молодёжь города Когалыма и допризывная подготовка.</t>
  </si>
  <si>
    <t>3.1 Основное мероприятие "Создание условий для формирования духовно-нравственных и гражданско,- военно -патриотических качеств молодежи" (показатели 14, 15)</t>
  </si>
  <si>
    <t>3.1.1.Организация мероприятий по духовно-нравственному развитию и  формированию гражданско-патриотических качеств молодёжи</t>
  </si>
  <si>
    <t xml:space="preserve">Приобретение оборудования и сценических костюмов для проведения мероприятий, посвященных юбилейным и другим памятным датам истории России, с участием молодёжи, сборы по парашютно-десантной подготовке. 
</t>
  </si>
  <si>
    <t>3.1.2.Организация и проведение городского конкурса среди общеобразовательных организаций на лучшую подготовку граждан РФ к военной службе</t>
  </si>
  <si>
    <t>3.2 Основное мероприятие "Содействие социализации, росту созидательной активности и потенциала молодежи" (показатель 14 )</t>
  </si>
  <si>
    <t>3.2.1.Организация мероприятий по социализации и поддержке талантливой и инициативной молодёжи</t>
  </si>
  <si>
    <t>3.2.2.Организация деятельности молодёжных трудовых отрядов</t>
  </si>
  <si>
    <t>3.3 Основное мероприятие "Обеспечение  деятельности учреждения сферы работы с молодёжью по исполнению муниципального задания (оказанию услуг) и укрепление его материально-технической базы" (показатели 17, 18, 19)</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</si>
  <si>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</si>
  <si>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</si>
  <si>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 Основное мероприятие "Финансовое обеспечение полномочий управления образования" (показатели 20, 21 )</t>
  </si>
  <si>
    <t>Экономия плановых ассигнований 208,2 тыс. руб. - Аппарат управления  согласно  фактически начисленной заработной платы и страховым взносам.</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</si>
  <si>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</si>
  <si>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</si>
  <si>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17,18,20 )</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</si>
  <si>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</si>
  <si>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Освоение средств по проведению ремонтных работ в образовательных организациях согласно актов выполненных работ МАОУ "СОШ № 1, 3, 5, 6, 7, 8", МАДОУ "Чебурашка, Сказка, Цветик-семицветик, Золушка, Колокольчик, Березка". Экономия 72,7 тыс. руб. согласно фактически предоставленных счетов и актов выполненных работ.</t>
  </si>
  <si>
    <t>Контракт №9616/17 на выполнение ремонтных работ по объекту Ремонт здания "Школа искусств", по адресу: г. Когалым, ул. Мира, 7 заключен 23.06.2017, функции заказчика переданы МУ "УКС г. Когалыма" 23.06.2017. Работы выполнены.  
6701,8 тыс. руб. произведен  окончательный расчёт в ноябре.                                                           Контракт №2/5 на выполнение ремонтных работ по объекту Ремонта и окраска фасадов зданий, окраске объектов благоустройства на территории МАОУ "СОШ №1" города Когалыма заключен 25.05.2017, функции заказчика переданы МУ "УКС г. Когалыма" 13.06.2017. Срок выполнения работ по контракту 31.08.2017.
Работы выполнены и оплачены в полном объёме.</t>
  </si>
  <si>
    <t>4.2.2. Создание системных механизмов сохранения и укрепления здоровья детей в образовательных организациях</t>
  </si>
  <si>
    <t xml:space="preserve">Оплата питания обучающихся согласно фактически предоставленных счетов. Карантин 31.01.-13.02.2017 г. Январь - 5 актированных дней. </t>
  </si>
  <si>
    <t>4.3 Основное мероприятие "Развитие материально-технической базы образовательных организаций" (показатель 24)</t>
  </si>
  <si>
    <t>4.3.1.Развитие инфраструктуры общего и дополнительного образования</t>
  </si>
  <si>
    <t>Заключено 2 контракта на разработку ПСД: 
1. на сети водоснабжения и канализации - заключен муниципальный контракт 0187300013717000023 от 27.03.2017 на сумму 277,06 тыс. руб., срок выполнения работ по 31.07.2017. Работы выполнены, оплата произведена в августе.
2. на сети теплоснабжения - заключен муниципальный контракт 0187300013717000024
от 27.03.2017 на сумму 384,79 тыс. руб., срок выполнения работ по 31.07.2017. Работы выполнены и оплачены в полном объёме.
Выделено 54,90 тыс. руб. на изготовление межевых планов земельных участков, средства внесены в план закупок и план-график не освоены по причине уточнения расположения земельного участка под размещение объекта.</t>
  </si>
  <si>
    <t>Заключен контракт №17Д0325 на выполнение ПИР, функции заказчика МУ "УКС г. Когалыма" Перечислен аванс в размере 30% от цены контракта. Выполнение работ приостановлено т.к. требуется корректировка проекта.</t>
  </si>
  <si>
    <t>4.3.2. Оснащение материально-технической базы образовательных организаций и учреждений в соответствии с современными требованиями</t>
  </si>
  <si>
    <t>Подпрограмма 1. "Совершенствование системы муниципального стратегического управления"</t>
  </si>
  <si>
    <t xml:space="preserve">1.1.Реализация механизмов стратегического управления социально-экономическим развитием города Когалыма </t>
  </si>
  <si>
    <t>1.1.1. Мониторинг социально-экономического развития города Когалыма</t>
  </si>
  <si>
    <t>Отклонение 5,80 тыс. рублей.
Оплата по факту предоставленных счетов</t>
  </si>
  <si>
    <t>1.1.2. Обеспечение деятельности управления экономики Администрации города Когалыма</t>
  </si>
  <si>
    <t>Неполное освоение денежных средств связано с тем, что заработная плата и начисления на выплаты по оплате труда произведены  за фактически отработанное время</t>
  </si>
  <si>
    <t>Подпрограмма 2. «Совершенствование государственного и муниципального управления»</t>
  </si>
  <si>
    <t>2.1.Организация предоставления государственных  и муниципальных услуг в многофункциональных центрах</t>
  </si>
  <si>
    <t>2.1.1. Обеспечение деятельности муниципального автономного учреждения  «Многофункциональный центр предоставления государственных и муниципальных услуг»</t>
  </si>
  <si>
    <t>Всего МАУ "МФЦ г. Когалыма" на 01.01.2018  было оказано        45 876 услуг, проведено 12 676 консультаций. 
Экономия денежных средств в размере 47,33 тыс. рублей в результате заключения договора по наименьшей стоимости. (письмо учреждения от 23.08.2017 №486-МФЦ).</t>
  </si>
  <si>
    <t>2.2.Организация и проведение процедуры определения поставщика (подрядчика, исполнителя) для заказчиков города Когалыма</t>
  </si>
  <si>
    <t>Неполное освоение денежных средств по выплате заработной платы и начислениям на выплаты по оплате труда произведены за фактически отработанное время.</t>
  </si>
  <si>
    <t>Подпрограмма 3. «Развитие малого и среднего  предпринимательства в городе Когалыме»</t>
  </si>
  <si>
    <t>3.1.Содействие развитию малого и среднего предпринимательства в муниципальном образовании город Когалым</t>
  </si>
  <si>
    <t>3.1.1.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образующим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</si>
  <si>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 xml:space="preserve">3.1.2. Проведение образовательных мероприятий для Субъектов и организаций </t>
  </si>
  <si>
    <t>3.1.3.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</si>
  <si>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 xml:space="preserve">3.2. Финансовая поддержка субъектов малого и среднего предпринимательства в муниципальном образовании город Когалым
</t>
  </si>
  <si>
    <t>3.2.1. 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</si>
  <si>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3.2.2.  Финансовая поддержка Субъектов, осуществляющих производство и реализацию товаров и услуг в социально значимых видах деятельности, определенных настоящей программой, в части компенсации арендных платежей за нежилые помещения и по предоставленным консалтинговым услугам</t>
  </si>
  <si>
    <t xml:space="preserve">Конкурс проведен, денежные средства освоены </t>
  </si>
  <si>
    <t>3.2.3.  Возмещение затрат социальному предпринимательству и семейному бизнесу</t>
  </si>
  <si>
    <t>3.2.4.  Финансовая поддержка социального предпринимательства, в том числе предоставление грантовой поддержки социальному предпринимательству</t>
  </si>
  <si>
    <t xml:space="preserve">По итогам публичных презентаций проектов конкурсная комиссия приняла решение о присуждении двух грантов в конкурсе «Грантовая поддержка социального предпринимательства» в размере 400 тысяч рублей каждый, индивидуальному предпринимателю Мирсаяпову Фидану на реализацию проекта  Школа Моделизма и Робототехники, а также ООО «Виталько» на оказание медицинской услуги ультразвукового исследования. Денежные средства освоены полностью. 
</t>
  </si>
  <si>
    <t>3.2.5.  Грантовая поддержка начинающих предпринимателей</t>
  </si>
  <si>
    <t xml:space="preserve">Грант в размере 300 тыс. рублей по итогам конкурса  «Грантовая поддержка начинающих предпринимателей» (детский семейный клуб «Кубик")
</t>
  </si>
  <si>
    <t>3.2.6. Развитие молодежного предпринимательства</t>
  </si>
  <si>
    <t>3.2.7.Организация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</si>
  <si>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3.2.8. Грантовая поддержка на развитие предпринимательства</t>
  </si>
  <si>
    <t>3.3.Финансовая поддержка организаций инфраструктуры, обеспечивающих создание благоприятного предпринимательского климата и условий для ведения бизнеса</t>
  </si>
  <si>
    <t>3.3.1.Финансовая поддержка Организаций, осуществляющих в муниципальном образовании город Когалым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</si>
  <si>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ИТОГО ПО ПРОГРАММЕ</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</si>
  <si>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</si>
  <si>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Отклонение от плана составляет  2 196,60  тыс.руб. в том числе:
1. 43,30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 помощь   
 2. 141,67 тыс. руб.  - неисполнение субсидии по статье  прочие выплаты возникло в связи:1. с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по прохождению медосмотров вновь принятых работников. 
3. 18,89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9,38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47,33  тыс. руб. - неисполнение субсидии по статье оплата услуг по содержанию имущества в связи с: 1. Оплата на оказанием ус луг по вывозу ТБО произведена по факту оказанных услуг; 2.  на оказание услуг по выполнению текущего ремонта и технического обслуживания электрооборудования скульптурной композиции, оплата произведена по факту оказанных услуг, согласно условий заключенного контракта; 3. экономия  по заключенному контракту  на  оказание услуг по обслуживанию систем орошения «Рябиновый бульвар»; 4. оплата на оказание услуг по техническому  обслуживанию тахографов и автографов, произведена по факту оказанных услуг на основании выставленных документов на оплату, согласно условий заключенных контрактов.
6. 1 361,65 тыс. руб.  – неисполнение субсидии по статье прочие услуги в связи с: 1. оплатой на  оказание услуг  по созданию, оформлению  и содержанию цветников  на территориях общего пользования г.  Когалыма   произведена по факту оказанных услуг; 2. экономия  по заключенному контракту ОСАГО, оплата по контракту произведена по факту оказанных услуг.
7. 29,55 тыс. руб. – неисполнение по статье приобретение основных средств  для обустройство уралочки возникло, за счет экономии по заключенным контрактам (экономия по данной статье расходов будет использована на приобретение снегоуборочной машины, оплата будет произведена в январе 2018 года)
8. 497,82 тыс. руб. – неисполнение субсидии по статье приобретение мат. запасов в связи: 1. с оплатой по факту поставки  молока, согласно поданных заявок; 2. экономия по заключенным договорам на поставку спец. жидкостей. 3. на поставку запасных частей, в т. ч. по расходам на поставку:  щеточных дисков, ножей для автогрейдера и  приобретение аккумуляторов.  Неисполнение возникло, в связи с  подготовкой документации для проведения торгов, оплата будет произведена  по факту поставки, на основании выставленных документов на оплату согласно условий заключенных контрактов. 4. экономия  на поставку материалов для благоустройства территории. Данная экономия будет использована на приобретение материалов для благоустройства (качели), оплата будет произведена в январе 2018 года. 5. экономия на приобретение автомобильных шин,  в связи с оплатой по факту поставки согласно условий  заключенных контрактов.
9. 47,01  тыс.руб.- неисполнение по статье расходов прочие расходы в  связи с тем, что в данные разрешения на движение по автомобильным дорогам транспортных средств, осуществляющих перевозки тяжеловесных и крупногабаритных грузов разрешается прописывать несколько наименований груза, а следовательно на 1 единицу техники выписывается 3 разрешения, вместо 9.
</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</si>
  <si>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</si>
  <si>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</si>
  <si>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</si>
  <si>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 xml:space="preserve">1.2.3. Ремонт (замена) светильников наружного освещения на территории города Когалыма. </t>
  </si>
  <si>
    <t xml:space="preserve">По результатам проведенного электронного аукциона на выполнение работ по ремонту сетей НО заключен МК от 03.07.2017 №0187300013717000097-0070611-01 с АО "ЮТЭК-Когалым" на сумму 1989,316т.р.                                                              Работы выполнены, оплата проведена в полном объеме.
По результатам проведенного аукциона в электронной форме на ремонт (замену) сетей НО будет заключен МК на сумму 1 333 064,83 руб. с ИП Шадриной А.А. (г.Пермь). Дата исполнения контракта 31.12.2017. Работы выполнены и оплачены в полном объеме.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</si>
  <si>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</si>
  <si>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</si>
  <si>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</si>
  <si>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Оплата за оказанные услуги проводится по фактически предоставленным документам. Фактический показатель количества оказанных услуг может быть ниже или выше планового.</t>
  </si>
  <si>
    <t>1.3.3. Оказание услуг по перевозке умерших с места происшедшего летального исхода</t>
  </si>
  <si>
    <t>1.4. Создание новых мест для отдыха и физического развития горожан (8)</t>
  </si>
  <si>
    <t>1.4.1.  Установка информационных щитов на территории 53 детских игровых площадок (8)</t>
  </si>
  <si>
    <t>1.4.2.  Поставка, монтаж и установка стационарного игрового оборудования детских игровых площадок на территории города Когалыма (8)</t>
  </si>
  <si>
    <t xml:space="preserve">По результатам электронного аукциона на поставку, монтаж и установку стационарного игрового оборудования детских игровых площадок на территории города Когалыма заключен МК от 24.08.2017 №0187300013717000119-0070611-01 с ООО "КСИЛ-Югра" г.Тюмень на сумму 1490,0тыс.руб. 
Стационарное игровое оборудование детских игровых площадок поставлено.  ООО "КСИЛ-Югра" произвело монтаж и установку игрового оборудования по адресам ул.Дружбы народов д.12 и пр.Нефтяников д.16. Адреса для установки оставшегося оборудования уточняются. Оплата проведена в полном объеме.
</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</si>
  <si>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(9)</t>
  </si>
  <si>
    <t>Неполное освоение денежных средств в сумме 505,73 т.р. обусловлено следующими причинами: 396,25т.р. по статье "Заработная плата" и "Отчисления от ФЗП" (размер премии по итогам работы за 4 квартала меньше планируемого по смете); 14,21 т.р. по оплате услуг связи в связи с непредставлением счёта-фактуры ПАО "МТС" по услугам за ноябрь т.г. и уменьшением кол-ва междугородных переговоров; 56,17т.р. по статье командир. расходы (работники направлялись в командировки сроком на один день); 20,1т.р. оплата проезда к месту отпуска и обратно произведена по фактически предоставленным документам; 9,67т.р. - договор на обслуживание АИС по расчёту ст-ти услуг на пассаж. перевозки не заключался в связи с отсутствием обновления программы; экономия 0,63т.р. по приобретению картриджей; 8,7т.р. договор на приобретение бланков для выдачи разрешений на провоз крупногабаритных и опасных грузов по дорогам г. Когалыма не заключался в связи с достаточным кол-вом бланков, приобретенных в 2016 году.</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</si>
  <si>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(10)</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</si>
  <si>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</si>
  <si>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 xml:space="preserve"> По итогам электронного аукциона на проведение дезинсекции и дератизации в г. Когалыме заключен МК с ООО "СпектрБИО" г.Казань. № 0187300013717000071-0070611-03 от 29.05.2017., работы выполнены, оплата  проведена в полном объеме.               
</t>
  </si>
  <si>
    <t>1.6.2. Обеспечение бесперебойной работы музыкального фонтана, расположенного на площади по улице Мира (ремонт, водоснабжение и водоотведение)</t>
  </si>
  <si>
    <t>Оплата ООО "Горводоканал" провелась в полном объеме по фактически предоставленным документам.</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</si>
  <si>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</si>
  <si>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24.04.2017 заключен контракт №28/17 с ООО "Ферекс Центр" на ремонт сетей НО на сумму 2500,0 тыс.руб. Работы выполнена на следующих участках:
ул. Сургутсское шоссе до перекрестка с ул. Северной
ул. Северная;
ул.Мира (от ул. Северной до ул. Градостроителей)
ул. Объездная (от 7 мкр-на до 4 мкр-на).
Оплата по контракту проведена в полном объеме.
15.05.2017 заключен договор с АО "ЮТЭК-Когалым" на сумму 99,88 тыс.руб. на выполнение работ по монтажу дополнительного наружного освещения на ул.Мира д.22В, 22А и ул.Прибалтийская д.9А. Работы выполнены, оплата проведена.
22.11.2017 с ООО "ИнжСтрой" заключен МК на сумму 671,50 тыс.руб. на услуги по территориальному планированию и планировке территории городских поселений, округов. Услуга предоставлена, оплата проведена.
01.12.2017 заключено 3 договора с АО "ЮТЭК-Когалым" :
1) выполнение работ по монтажу КЛ-0,4 кВ и СИП-0,4 кВ для наружного освещения пешеходной дорожки от домов ул.Дружбы народов 38, 40 до КСК "Ягун" - 99,99 тыс.руб.;
2) выполнение работ по установке опор наружного освещения пешеходной дорожки от домов ул.Дружбы народов 38, 40 до КСК "Ягун" - 99,99 тыс.руб.;
3) выполнение работ по монтажу светильников наружного освещения пешеходной дорожки от домов ул.Дружбы народов 38, 40 до КСК "Ягун" - 99,75 тыс. руб.
ООО "Горводоканал" предоставлены в МКУ "УЖКХ г. Когалыма" исполнительные документы на выполнение работ по устройству дождеприемных колодцев по МК от 25.07.2017 №0187300013717000105-0070611-01 с на сумму 2871,63 т.р. Оплата по контракту проведена.</t>
  </si>
  <si>
    <t>1.6.4. Организация выполнения работ по пошиву флаговых композиций</t>
  </si>
  <si>
    <t xml:space="preserve"> 18.05.2017 с ООО "Рябинушка"  заключен МК на пошив полотнищ для флаговых композиций на сумму 710,955 т.р.
Работы выполнены, оплата проведена в полном объеме.
</t>
  </si>
  <si>
    <t>1.6.5. Обеспечение архитектурного освещения города, Когалыма в том числе подсветка зданий, сооружений, жилых домов</t>
  </si>
  <si>
    <t>По итогам проведенного электронного аукциона в ноябре 2017г. будет заключен МК на сумму 5 608 802,5 руб. с ООО "СветоДизайн-Югра". Работы выполнены, оплата проведена в полном объеме.</t>
  </si>
  <si>
    <t>1.6.6.  Организация выполнения работ по техническому обследованию строительных конструкций многоквартирных домов</t>
  </si>
  <si>
    <t>1.6.7.  Установка информационных табличек в Парке Победы</t>
  </si>
  <si>
    <t>1.6.8.  Организация вывоза незаконно установленных железных гаражей</t>
  </si>
  <si>
    <t>ООО "Стройсервисплюс" оказаны услуги по очистке территории от временных строений, используемых ранее под гаражи. Оплата по МК  проведена в полном объеме.</t>
  </si>
  <si>
    <t>1.6.9.  Прибретение веревки для монтажа флаговых композиций, флагов, растяжек</t>
  </si>
  <si>
    <t>24.04.2017 заключен договор №19 с ООО "ЮграПартс" на приобретение веревки  для монтажа флаговых композиций, флагов, растяжек на сумму 99,96 т.р. Поставка осуществлена, оплата проведена в полном объеме.</t>
  </si>
  <si>
    <t>1.7. Строительство, ремонт и реконструкция объектов благоустройства на территории города Когалыма</t>
  </si>
  <si>
    <t>1.7.1. Благоустройство территории, прилегающей к зданию "Крытый ледовый каток" Ул.Дружбы народов,32</t>
  </si>
  <si>
    <t>1.7.2.  Реконструкция объекта: «Зона отдыха по улице Сибирская»</t>
  </si>
  <si>
    <t>1.7.3.Устройство основания под обелиск на пересечении улицы Дружбы Народов и проспекта Шмитда</t>
  </si>
  <si>
    <t>1.7.4.  Благоустройство дворовых территорий</t>
  </si>
  <si>
    <t xml:space="preserve"> 18.05.2017 с ООО "Дорстройсервис" заключен контракт №17Д0331  на благоустройство дворов города Когалыма на сумму 10 000т.р. Выплачен аванс в р-ре 30% от цены контракта (3000т.р.).
  ООО "Дорстройсервис" выполнены работы по благоустройству дворов города Когалыма: ул.Сургутское шоссе д.7, 9, 11, 13, 17, ул.Северная, 3. Исполнительная документация предоставлена на проверку в УКС 14.09.2017. После проверки документов, заявка на финансирование направлена в ТПП "КНГ" письмом от 25.09.2017 №29-исх-2099. Оплата работ проведена в полном объеме.</t>
  </si>
  <si>
    <t>1.7.5.  Обустройство пешеходных дорожек и тротуаров</t>
  </si>
  <si>
    <t>По итогам проведенного электронного аукциона на обустройство пешеходных дорожек и тротуаров заключен МК от 07.06.2017 №0187300013717000076-0070611-01 с ООО "Стройтехмонтаж" г. Когалым на сумму 1240,02т.р. Работы выполнены, оплата проведена.     
По результатам электронного аукциона на поставку и установку ограждений в районе пешеходных переходов заключен МК от 24.08.2017 №0187300013717000125-0070611-01 с ИП Белоноговой О.А. на сумму 999,997тыс.руб. Дата окончания исполнения МК 15.10.2017. Работы выполнены, оплата проведена в полном объеме.</t>
  </si>
  <si>
    <t>1.7.6.  Установка трансформаторной подстанции, монтаж опор и прокладка кабеля на территории городского пляжа</t>
  </si>
  <si>
    <t>Заключен МК №0187300013717000227-0070611-02 от  22.11.2017 на  разработку проектно-сметной документации на установку трансформаторной подстанции, монтаж опор и прокладку кабеля на территории городского пляжа. Дата окончания исполнения МК 20.12.2017. Работы выполнены, оплата проведена в полном объеме.</t>
  </si>
  <si>
    <t>1.7.7. Оборудование площадок для выгула собак</t>
  </si>
  <si>
    <t>По итогам электронного аукциона на поставку и установку оборудования площадок для выгула собак заключен МК от 24.08.2017 №0187300013717000118-0070611-01 с ООО "ЭКО-СЕРВИС" г.Радужный на сумму 858,0тыс.руб. Дата окончания исполнения МК 30.09.2017.
МКУ "УЖКХ г. Когалыма" в адрес ООО "ЭКО-СЕРВИС" г.Радужный предъявлена претензия в части нарушения сроков исполнения обязательств по муниципальному контракту. 29.09.2017 представитель ООО "ЭКО-СЕРВИС" приехал в г. Когалым. В настоящее время проводятся работы по установке оборудования площадок для выгула собак. Работы выполнены, оплата проведена в полном объеме.</t>
  </si>
  <si>
    <t>1.7.8.  Благоустройство территории, прилегающей к комплексу зданий, расположенных по адресу: улица Югорская, 3</t>
  </si>
  <si>
    <t>Заключен контракт №17ДО-409 от 05.07.2017, функции заказчика МУ "УКС г. Когалыма"переданы 19.07.2017, цена контракта 13680,58 тыс.руб., срок завершения работ 31.08.2017, работы выполнены и оплачены в объеме 9821,4 тыс.руб., оплата запланирована на  сентябрь 2017. В связи с изменением инвестором объема работ, по данному мероприятию стоимость контракта уменьшена на 3859,18 тыс.руб. Работы выполнены и оплачены в полном объеме.</t>
  </si>
  <si>
    <t>1.8. Формирование  комфортной городской среды</t>
  </si>
  <si>
    <t>1.8.1.Благоустройство дворовой территории многоквартирных домов, расположенных по адресу: улицы Дружбы народов, д.12, 12/1, 12а, 12б и улицы Молодежная, д. 2</t>
  </si>
  <si>
    <t>В соответствии с МК от 28.07.2017 №0187300013717000106-0070611-01 ООО "Дорстройсервис" ведутся работы по благоустройству дворовых территорий многоквартирных домов, расположенных по адресу: улица Дружбы Народов, д12, 12/1,12а,12б. Работы по благоустройству закончены, исполнительная документация ООО "Дорстройсервис"  предоставлена, оплата проведена в полном объеме.</t>
  </si>
  <si>
    <t>1.8.2. Строительство объекта "Зона отдыха Метелица в городе Когалыме"</t>
  </si>
  <si>
    <t xml:space="preserve">1. 11.05.2017 заключен МК №0187300013717000059 на выполнение проектных и изыскательских работ на сумму 824,28 тыс.руб., срок окончания выполнения работ 30.06.2017. Работы выполнены, оплата проведена в полном объеме.
2. 22.09.2017 заключен МК №0187300013717000117 на строительство объекта, срок окончания выполнения работ 30.10.2017. Работы выполнены, оплата проведена в полном объеме.
3. Заключены и исполнены 2 контракта на поставку и установку скамеек и 2 контракта на электромонтажные работы на общую сумму 319,90 тыс.руб.
</t>
  </si>
  <si>
    <t>Всего по программе, в том числе</t>
  </si>
  <si>
    <t xml:space="preserve">Грант в размере 300 тыс. рублей по итогам конкурса «Грант в форме субсидии на развитие молодежного предпринимательства» (Комарова Валерия с бизнес-планом по открытию йога-студии «Сурья»)
Конкурс проведен, денежные средства освоены.
</t>
  </si>
  <si>
    <t>Подпрограмма 1. «Создание условий для обеспечения потребителей качественными коммунальными услугами»</t>
  </si>
  <si>
    <t>1.1. Реконструкция, расширение, модернизация, строительство и капитальный ремонт объектов коммунального комплекса (1,2,6,7)</t>
  </si>
  <si>
    <t>1.1.1.Предоставление субсидии на капитальный ремонт (с заменой) систем теплоснабжения, водоснабжения и водоотведения для подготовки к осенне-зимнему периоду (1,2)</t>
  </si>
  <si>
    <t>По настоящее время ООО "Премиум Трейдинг" (г. Когалым) не приступило к выполнению работ по кап. ремонту сетей тепло- и водоснабжения г. Когалыма (4-й м/р-н, в т.ч. по участкам 4ТК-4; ул.Прибалтийская, д.27/1; ТЦ "Надежда" и ул.Бакинская, д.17).     
Объект по ул. Прибалтийская д.27/1 выполнен силами ООО "КонцессКом".
В Арбитражный суд ХМАО-Югры направлено исковое заявление от 12.09.2017 №29-исх-1979 о понуждении  ООО "Премиум Трейдинг" к исполнению работ по муниципальному контракту. Рассмотрение  по делу по заявлению ООО "Премиум Трейдинг" перенесено с 18.10.2017 на 15.11.2017.
В адрес подрядчика направлено уведомление о расторжение контракта в одностороннем порядке.</t>
  </si>
  <si>
    <t>1.1.2. Капитальный ремонт канализационных насосных станций (6)</t>
  </si>
  <si>
    <t>1.1.3. Актуализация схемы теплоснабжения города Когалыма (7)</t>
  </si>
  <si>
    <t>1.1.4. Строительство объекта: Блочная котельная по улице Комсомольская</t>
  </si>
  <si>
    <t xml:space="preserve">1. Средства ПАО "ЛУКОЙЛ".
На отчетную дату ведется исполнение контракта №16/34 от 03.10.2016 на строительство объекта, функции Заказчика по контракту переданы МУ "УКС г. Когалыма" 07.10.2016. Цена контракта 43350,00 тыс.руб., срок завершения выполнения работ 31.12.2017 (продлены).
В 2016 году выплачен аванс 50%, что составляет 21675 тыс.руб., ведется выполнение проектных работ.
2. Средства из бюджета города Когалыма выделены на изготовление технических планов  земельных участков.
Сетевой график не исполнен в связи с тем, что инвестором ООО "ЛУКОЙЛ" - Западная Сибирь" изменено место строительства блочной котельной. </t>
  </si>
  <si>
    <t>Подпрограмма 2. «Содействие проведению капитального ремонта многоквартирных домов»</t>
  </si>
  <si>
    <t>2.1. Содействие проведению капитального ремонта многоквартирных домов (3,4)</t>
  </si>
  <si>
    <t>2.1.1. Покраска, отделка фасадов зданий муниципального жилищного фонда, находящегося на территории города Когалыма (3)</t>
  </si>
  <si>
    <t xml:space="preserve">На сумму 15,5 тыс.руб. заключен контракт от 23.05.2017 с ООО ПКФ "ЕвроСтрой" на покраску фасадов домов. Работы выполнены, оплата проведена в полном объеме.
На выполнение художественных работ на фасадах МКД заключен контракт от 07.07.2017 №9649/17 на сумму 1200,0 тыс.руб. и на сумму 1682,64 тыс.руб.  Работы выполнены, оплата проведена в полном объеме.                                                                                                                                                           </t>
  </si>
  <si>
    <t>2.1.2. Обеспечение мероприятий по проведению капитального ремонта многоквартирных домов</t>
  </si>
  <si>
    <t>2.2. Предоставление субсидий на благоустройство домовых территорий (ремонт внутриквартальных территорий (придомовых территорий) и проездов города Когалыма) (4)</t>
  </si>
  <si>
    <t xml:space="preserve">Подпрограмма 3. «Поддержка частных инвестиций в жилищно-коммунальном комплексе».  </t>
  </si>
  <si>
    <t xml:space="preserve">3.1. Возмещение части затрат на уплату процентов организациям коммунального комплекса по привлекаемым заемным средствам на реконструкцию, модернизацию и развитие систем теплоснабжения, водоснабжения и водоотведения города Когалыма </t>
  </si>
  <si>
    <t xml:space="preserve">Перечисление денежных средств предприятиям коммунального комплекса на возмещение части затрат на уплату процентов произведено в полном объёме согласно предоставленным расчётным документам в пределах доведенных лимитов. </t>
  </si>
  <si>
    <t>3.2. Строительство автоматизированной водогрейной котельной установленной тепловой мощностью 72МВт</t>
  </si>
  <si>
    <t>3.3.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</si>
  <si>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t>Подпрограмма 4. «Обеспечение реализации муниципальной программы»</t>
  </si>
  <si>
    <t>4.1. Обеспечение деятельности отдела развития жилищно-коммунального хозяйства (5)</t>
  </si>
  <si>
    <t>4.2. Корректировка разделов программы комплексного развития системы коммунальной инфраструктуры города (10)</t>
  </si>
  <si>
    <t>Муниципальный контракт на выполнение работ по корректировке разделов программы комплексного развития коммунальной инфраструктуры города Когалыма на 2017-2035 годы заключен с ЗАО "Центр муниципальной экономики" г.Москва на сумму 620,0тыс.руб. Дата окончания исполнения контракта 31.12.2017. Работы выполнены, оплата проведена в полном объеме.</t>
  </si>
  <si>
    <t>Всего по Программе, в том числе</t>
  </si>
  <si>
    <t>10. «Развитие образования в городе Когалыме»</t>
  </si>
  <si>
    <t>11. «Социально - экономическое развитие и инвестиции муниципального образования город Когалым»</t>
  </si>
  <si>
    <t>12. «Развитие жилищно-коммунального комплекса и повышение энергетической эффективности в городе Когалыме»</t>
  </si>
  <si>
    <t>13. «Содержание объектов городского хозяйства и инженерной инфраструктуры в городе Когалыме»</t>
  </si>
  <si>
    <t>Информация о результатах реализации мероприятий муниципальных программ за 2017 год</t>
  </si>
  <si>
    <t>План на 2017 год</t>
  </si>
  <si>
    <t>Кассовый расход на  01.01.2018</t>
  </si>
  <si>
    <r>
      <t xml:space="preserve">Выплаты компенсаций в соответствии с пунктом предусмотрены  гражданам, удостоенным звания "почётный гражданин" запланированы на 6 граждан (Ветштейн, Мартынова, Лосева, Чиглинцева, Короткова, Гурин). По заявительному принципу выплаты в 2017 году осуществлялись  5 гражданам, за исключением выплаты ко Дню города Когалыма(предусмотрена и выплачена 6 ). Отклонение по пункту составляет </t>
    </r>
    <r>
      <rPr>
        <b/>
        <sz val="11"/>
        <color theme="1"/>
        <rFont val="Times New Roman"/>
        <family val="1"/>
        <charset val="204"/>
      </rPr>
      <t xml:space="preserve"> </t>
    </r>
    <r>
      <rPr>
        <sz val="11"/>
        <color theme="1"/>
        <rFont val="Times New Roman"/>
        <family val="1"/>
        <charset val="204"/>
      </rPr>
      <t xml:space="preserve">27,72 </t>
    </r>
    <r>
      <rPr>
        <sz val="11"/>
        <rFont val="Times New Roman"/>
        <family val="1"/>
        <charset val="204"/>
      </rPr>
      <t>тыс.руб. Возникло по факту предоставления компенсации по коммунальным платежам. Заявлений и документов на компенсацию  оплаты за  санаторно-курортное лечение и проезд к месту лечения и обратно от граждан за истекший период не поступило.</t>
    </r>
  </si>
  <si>
    <r>
      <t>Расхождение плана -фактов по мероприятию составляет 288,14</t>
    </r>
    <r>
      <rPr>
        <sz val="11"/>
        <rFont val="Times New Roman"/>
        <family val="1"/>
        <charset val="204"/>
      </rPr>
      <t xml:space="preserve"> тыс</t>
    </r>
    <r>
      <rPr>
        <sz val="11"/>
        <color theme="1"/>
        <rFont val="Times New Roman"/>
        <family val="1"/>
        <charset val="204"/>
      </rPr>
      <t>.рублей. Возникло вследствие экономии денежных средств по выплатам, премий по итогам работы за квартал (ппропорционально от выполнения плана по доходам и на выплату страховых взносов с фонда премирования, связанным  с выходом сотрудника в отпуск по уходу за ребенком до 1,5 лет, оплате расходов проезда к месту отпуска и обратно (по факту представленых документов) , остатка денежных средств по оплате а расходов на нужды учреждения по факту сложившихся затрат за ноябрь (  электрической энергии, водопотребления,  на содержание помещений, остаток -экономия по оплате расходов ГПХ на выплату гонораровавторам на основании фактически выполненного объема работ</t>
    </r>
    <r>
      <rPr>
        <sz val="11"/>
        <rFont val="Times New Roman"/>
        <family val="1"/>
        <charset val="204"/>
      </rPr>
      <t>), исчисление суммы авансового платежа по налогу на имущество за отчётный период.</t>
    </r>
  </si>
  <si>
    <r>
      <rPr>
        <sz val="11"/>
        <rFont val="Times New Roman"/>
        <family val="1"/>
        <charset val="204"/>
      </rPr>
      <t xml:space="preserve">Экономия денежных средств по данному мероприятию сложилась, в связи проведением электронных аукционов на право заключить муниципальные контракты на оказание услуг по организации и проведению профессиональной переподготовка и курсов повышения квалификации.                                   Запланированное обучение на 2017 год  для муниципальных служащих органов местного самоуправления муниципального образования городской округ город Когалым организовано в полном объеме.  </t>
    </r>
    <r>
      <rPr>
        <sz val="11"/>
        <color indexed="10"/>
        <rFont val="Times New Roman"/>
        <family val="1"/>
        <charset val="204"/>
      </rPr>
      <t xml:space="preserve">             </t>
    </r>
  </si>
  <si>
    <t xml:space="preserve">Перечисление денежных средств  произведено в полном объёме за фактически выполненный пробег.   </t>
  </si>
  <si>
    <t>Подпрограмма 1 "Развитие массовой физической культуры и спорта"</t>
  </si>
  <si>
    <t>1.1."Мероприятия по развитию физической культуры и спорта"</t>
  </si>
  <si>
    <t>1.1.1."Организация и проведение спортивно-массовых мероприятий"</t>
  </si>
  <si>
    <t xml:space="preserve"> </t>
  </si>
  <si>
    <t>Произведена оплата по договорам ГПХ за ноябрь 2017 года. Финансирование освоено не в полном объеме, в связи с закрытием финансового года, начисления по оплате труда были завершены 25 декабря 2017 года. Оплата по договорам ГПХ за декабрь месяц будет реализована в 2018 году.</t>
  </si>
  <si>
    <t>1.1.2."Содержание муниципального автономного учреждения "Дворец спорта"</t>
  </si>
  <si>
    <t>Остаток денежных средств образовался в связи с предоставлением больничных листов, наличие вакантных мест. Экономия денежных средств связана согласно фактическим показателям приборов учета по тепловой энергии, электроэнергии и водоснабжения.</t>
  </si>
  <si>
    <t>бюджет Правительства Тюменской области</t>
  </si>
  <si>
    <t>1.1.3."Проведение мероприятий по внедрению ВФСК "ГТО" в городе Когалыме"</t>
  </si>
  <si>
    <t>Денежные средства освоены не в полном объеме (в связи с оплатой по договорам ГПХ в связи с меньшим количества судейского состава, и меньшего количества дней проведения соревнований). Сложившаяся экономия в размере 141,00 тыс. руб. будет направлена на приобретение пневматической винтовки Walther LG 400 Universal для организации приёма нормативов комплекса ГТО. Остатки в размере 43 606,94  рублей перенесены на 2018 год.</t>
  </si>
  <si>
    <t>1.1.4. "Организация работы по присвоению спртивных разрядов, квалификационных категорий"</t>
  </si>
  <si>
    <t xml:space="preserve">По договору цена товара оказалась меньше запланированной. </t>
  </si>
  <si>
    <t>1.1.5. Развитие материально-технической базы МАУ "Дворец спорта"</t>
  </si>
  <si>
    <t xml:space="preserve">бюджет Правительства Тюменской области </t>
  </si>
  <si>
    <t xml:space="preserve"> Приобретение энергосберегающих светодиодных светильников в СЦ "Юбилейный" в зал АФК в размере 41250 рублей (договор  13/10/17 от 13.10.2017 г.</t>
  </si>
  <si>
    <t>Приобретение снегохода "Тайга" в размере 418,00 тыс. руб. (договор 133/зк от 17.10.2017) Экономия денежных средств в размере 12,00 тыс. руб. согласно котировочной процедуры.</t>
  </si>
  <si>
    <t>1.2. Строительство объектов спорта, в том числе проектно-изыскательские работы</t>
  </si>
  <si>
    <t>Заключен контракт №18Д0088 от 22.12.2017 на выполнение изыскательских работ, функции заказчика МУ "УКС" г. Когалыма" переданы 26.12.2017, цена контракта 2172,73 тыс. руб., срок окончания выполнения работ 30.03.2018. Ведется заключение контракта на выполнение проектных работ. Сетевой график не исполнен, в связи с длительностью определения инвестором подрядной организации.</t>
  </si>
  <si>
    <t>1.2.1."Строительство объекта:"Региональный центр спортивной подготовки в городе Когалыме"</t>
  </si>
  <si>
    <t>1.3. Обеспечение комплексной безопасности и комфортных условий в учреждениях физической культуры и спорта</t>
  </si>
  <si>
    <t>1.3.1. Ремонта МАУ "Дворец спорта"</t>
  </si>
  <si>
    <t>1.3.2.Усиление металлоконструкций здания «Спортивно-оздоровительного комплекса «Дружба», расположенного по адресу:ул.Привокзальная, 27/1</t>
  </si>
  <si>
    <t>Заключен контракт на разработку ПДС №30/17-301 от 14.07.2017, цена контракта 300,00 тыс. руб. Перечислен аванс в размере 30% от цены контракта, ведутся работы.  Срок окончания выполнения работ 31.08.2017. Работы ведутся с нарушением сроков предусмотренных контрактом.</t>
  </si>
  <si>
    <t>Подпрограмма 2. "Развитие спорта высших достижений и системы подготовки спортивного резерва"</t>
  </si>
  <si>
    <t>2.1."Организация участия спортсменов города Когалыма в соревнованиях различного уровня  окружного и всероссийского масштаба"</t>
  </si>
  <si>
    <r>
      <rPr>
        <sz val="11"/>
        <rFont val="Times New Roman"/>
        <family val="1"/>
        <charset val="204"/>
      </rPr>
      <t>Денежные средства освоены не в полном объеме по следующим причинам:  в связи с меньшим количеством заявленных команд для участия в соревнованиях, в результате чего количество дней по проведения соревнований сократилось; в связи с неполным составом команд (по болезни участника команды); отмена соревнований (чемпионат округа по боксу среди мужчин 18 лет и старше (1998 г.р. и старше), первенство округа среди юниоров 17-18 лет (1999-2000 гг.р.) отбор на II этап VIII летней спартакиады учащихся России 2017 года, посвященные памяти первого президента федерации бокса ХМАО В.А. Воробьева) по причине отсутствия углубленного медицинского осмотра участников данных соревнований; с меньшими затратами на проживание, чем было запланировано;отсутствие спортсменов (соревнования по лыжным гонкам, в зачет Параспартакиады ХМАО-Югры в 2017 году). Остатки в размере 97 674,42 рубля перенесены на 2018 год.</t>
    </r>
    <r>
      <rPr>
        <sz val="12"/>
        <rFont val="Times New Roman"/>
        <family val="1"/>
        <charset val="204"/>
      </rPr>
      <t xml:space="preserve">
</t>
    </r>
  </si>
  <si>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</si>
  <si>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</si>
  <si>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Фактически отработанное время составило меньше запланированного, в результате чего сложилась экономия</t>
  </si>
  <si>
    <t>14. «Развитие физической культуры и спорта в городе Когалыме»</t>
  </si>
  <si>
    <t>Подпрограмма 1. "Обеспечение прав граждан на доступ к культурным ценностям и информации"</t>
  </si>
  <si>
    <t xml:space="preserve">1.1. Развитие библиотечного дела </t>
  </si>
  <si>
    <t>1.1.1. 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</si>
  <si>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Оказание услуг связи (Интернет). Услуги по оцифровке периодических изданий (13 документов общим объемом 2 804 страницы).</t>
  </si>
  <si>
    <t>в т.ч. софинансирование</t>
  </si>
  <si>
    <t>1.1.2. Реализация мероприятий  федеральной целевой программы «Культура России (2012-2018 годы)</t>
  </si>
  <si>
    <t>1.1.3. Комплектование книжного фонда города Когалыма</t>
  </si>
  <si>
    <t>Оказание информационных услуг (Консультант-Плюс). Приобретение печатных  изданий в количестве 2409 ед. Оформление подписки периодических изданий.</t>
  </si>
  <si>
    <t>1.1.4. Модернизация общедоступных библиотек города Когалыма</t>
  </si>
  <si>
    <t>1.1.5. Проведение библиотечных мероприятий, направленных на повышение читательского интереса</t>
  </si>
  <si>
    <t>Приобретение: грамот, дипломов и книг для награждения, канц.товаров, картриджей.</t>
  </si>
  <si>
    <t>1.1.6. Обеспечение деятельности (оказание услуг) общедоступных библиотек города Когалыма</t>
  </si>
  <si>
    <t xml:space="preserve">1.2. Развитие музейного дела </t>
  </si>
  <si>
    <t>средства ПАО "ЛУКОЙЛ"</t>
  </si>
  <si>
    <t>1.2.1. Пополнение фонда музея города Когалыма</t>
  </si>
  <si>
    <t>Приобретены: скульптурные композиции (5 ед.), предметы русского костюма (5 ед.), картины А.Д.Гайнанова (2 ед.).</t>
  </si>
  <si>
    <t>1.2.2. Информатизация музея города Когалыма</t>
  </si>
  <si>
    <t xml:space="preserve">Приобретены: тактильно-звуковая мнемосхема, стойки для мнемосхемы, компьютерных мест (8 ед.), проекторов (2 ед.), жесткие диски (2 ед.). </t>
  </si>
  <si>
    <t>1.2.3. Поддержка выставочных проектов на базе МБУ "МВЦ"</t>
  </si>
  <si>
    <t>Изготовлена тактильная книга азбукой Брайля.</t>
  </si>
  <si>
    <t>1.2.4. Реализация музейных проектов</t>
  </si>
  <si>
    <t xml:space="preserve">1.2.5. Обеспечение деятельности (оказание  музейных услуг) </t>
  </si>
  <si>
    <r>
      <t xml:space="preserve">Остаток средств в сумме 1 552,713 т.руб., в т.ч. в результате образования остатка по выплатам заработной платы и соц.выплат (в связи с  наличием листов временной нетрудоспособности, наличием вакантных мест, увольнением сотрудников, уходом в отпуск по беременности и родам)   - 790,062 т.р. ,оплаты за содержание здания по факту предоставленных документов на оплату от поставщика(остаток средств на оплату по тех.обслуживанию здания, не заключен договор в связи с разногласиями по тарифам на услуги, ведутся судебные разбирательства) - 762,651 т.руб.   
</t>
    </r>
    <r>
      <rPr>
        <b/>
        <sz val="14"/>
        <color indexed="10"/>
        <rFont val="Times New Roman"/>
        <family val="1"/>
        <charset val="204"/>
      </rPr>
      <t xml:space="preserve"> </t>
    </r>
    <r>
      <rPr>
        <sz val="14"/>
        <rFont val="Times New Roman"/>
        <family val="1"/>
        <charset val="204"/>
      </rPr>
      <t xml:space="preserve">           </t>
    </r>
  </si>
  <si>
    <t xml:space="preserve">1.3. Развитие архивного дела </t>
  </si>
  <si>
    <t>1.3.1.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</si>
  <si>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Приобретены модули архивного хранения в количестве 188 шт.</t>
  </si>
  <si>
    <t>1.4. Строительство и реконструкция объектов культуры</t>
  </si>
  <si>
    <t>1.4.1. Реконструкция объекта: "Здание дом культуры "Сибирь", расположенного по адресу: улица Широкая, 5</t>
  </si>
  <si>
    <t>Средства по Соглашению с ПАО "ЛУКОЙЛ" : 
 - №08/2016 от 11.04.2016 на реконструкцию объекта. Функции заказчика по переданы  МУ "УКС г.Когалыма" 12.04.2016, цена контракта 155 000 тыс. руб., (исполнено в 2016 году  - 148 960,01 тыс. руб.). Работы предусмотренные контрактом выполнены и оплачены в полном объеме.                                                                                             - №9/2016 от 24.06.2016 на благоустройство территории, прилегающей к объекту. Функции заказчика переданы МУ "УКС г.Когалыма" 08.07.2016. Цена контракта 13 070,00 тыс. руб. (исполнено в 2016 году - 11 104,06 тыс. руб.). Срок окончания выполнения работ - 31.08.2017. Работы предусмотренные контрактом выполнены и оплачены в полном объеме.                                                                                                          - контракт №08/2017 от 15.02.2017 на реконструкцию объекта, функции заказчика по контракту МУ "УКС г.Когалыма" переданы 07.03.2017, цена контракта 150 000,00 тыс. руб., срок завершения работ 31.07.2017. Перечислен аванс в размере 50% от цены контракта. Работы завершены и оплачены. Работы предусмотренные контрактом выполнены и оплачены в полном объеме.                                                                                                                                                     - контракт №25/2017 от 22.12.2017 на реконструкцию объекта (дополнительные работы), функции заказчика по конракту МКУ "УКС г.Когалыма" переданы 25.12.2017, цена контракта 1 560 тыс. руб., срок завершения работ 27.12.2017. Работы выполнены и оплачены в полном объеме.                                                                                                 2. Средства бюджета г.Когалыма:                                          
 - контракт №КГ-566.16 от 30.09.2016 на технологическое присоединение объекта к сетям электроснабжения на сумму 18,62 тыс. руб. расторгнут в связи с тем, что срок оказания услуг по контракту истек (4 месяца), а реконструкция объекта не завершена по причине продления  сроков выполнения строительно-монтажных работ 1 этапа,  а также с выполнением строительно-монтажных работ 2 этапа в 2017 году.                                                                                                                                 - контракт №КГ-504.17 от 12.10.2017 (новый) на технологическое присоединение объекта к сетям элетроснабжения на сумму 20,43 тыс. руб., срок оказания услуг 4 месяца с даты заключения контракта. Уплачен аванс в размере 12.26 тыс. руб., ведется оказание услуг. Неисполнение по расходам на технологическое присоединение, так как срок исполнения контракта превышает отчетный финансовый год.</t>
  </si>
  <si>
    <t>1.4.2. Реконструкция объекта: "Кино-концертный комплекс "Янтарь" под "Филиал Государственного академического Малого театра России"</t>
  </si>
  <si>
    <t xml:space="preserve">1. На средства по Соглашению с ПАО "ЛУКОЙЛ" заключено 2 контракта:                                                                                                                            1) №15С2014 от 17.07.2015 на оказание услуг по ведению авторского надзора за реконструкцией объекта, функции заказчика по контракту МУ"УКС г.Когалыма" переданы 31.07.2015, цена контракта 2 450,0 тыс.руб., срок оказания услуг с 01.08.2016 по 31.12.2017, ведется оказание услуг.                                                                                                                                                          2) №16/36 от 21.10.2016 на реконструкцию объекта, функции заказчика по контракту МУ "УКС г. Когалыма" переданы 16.11.2016, цена контракта 601 535,93 тыс. руб. (исполнено в 2016 году - 121 882,83 тыс. руб.), срок окончания выполнения работ 30.11.2017. Уплачен аванс: в 2016 году - 120 307,19 тыс. руб., в 2017 году - 117 211,07 тыс. руб., ведется выполнение работ.                                                                3) контракт №1707/01 от 28.07.2017 на поставку и монтаж технологического оборудования, функции заказчика по контракту переданы 28.07.2017 МУ "УКС". Цена контракта 313 007,59 тыс.руб. Срок окончания выполнения работ 28.09.2018. Уплачен аванс в размере 312 193,000 тыс. руб. Ведется закупка оборудования, монтаж сетей.                                                                                                                                               2. На средства бюджета г.Когалыма заключен контракт №КГ-545.16 от 11.10.2016 на технологическое присоединение объекта к сетям электроснабжения на сумму 88,10 тыс.руб, срок оказания услуг 2 года со дня заключения контракта. Сетевой график исполнен не в полном объеме, в связи с продлением сроков выполнения работ по реконструкции объекта, а также уплата аванса по контракту №1707/01 от 28.07.2017 произведена согласно условиям заключенного контракта.                           </t>
  </si>
  <si>
    <t xml:space="preserve">1.5. Укрепление материально-технической базы учреждений культуры города Когалыма </t>
  </si>
  <si>
    <t>В мае приобретено 5 проекторов в МБУ "Музейно-выставочный центр". В августе приобретены каркасно-тентовые палатки (3 шт.).</t>
  </si>
  <si>
    <t>Подпрограмма 2. "Укрепление единого культурного пространства города Когалыма"</t>
  </si>
  <si>
    <t xml:space="preserve">2.1. Стимулирование культурного разнообразия </t>
  </si>
  <si>
    <t>2.1.1. Организация и проведение культурно-массовых мероприятий</t>
  </si>
  <si>
    <t>Отклонение составило 0,526 тыс. руб., в том числе:  0,516 тыс. руб. - экономия по оплате транспортных расходов на нов. мер. и  мер. "Проводы зимы", "День города", 0,005тыс.  руб. - экономия по электроэнергии на мер. "День города", 0,005 тыс. руб. - экономия по ремонту иллюминации.</t>
  </si>
  <si>
    <t>2.1.2. Поддержка деятелей культуры и искусства</t>
  </si>
  <si>
    <t>Проведен конкурс на присуждение премии главы города Когалыма в сфере культуры и искусства. По итогам конкурса присуждено 5 премий по номинациям.</t>
  </si>
  <si>
    <t>2.1.3. Обеспечение деятельности (оказание услуг) муниципального культурно-досугового учреждения города Когалыма</t>
  </si>
  <si>
    <t>Отклонение составило2 944,214 тыс. руб., в том числе: 1 183,522 тыс. руб. - по оплате труда, 1 159,672 тыс. руб.,  - по оплате начисления, 9,545 тыс. руб. - экономия по оплате услуг связи,  80,323 тыс руб. - оплата коммунальных услуг сложилась ниже, 0,187 тыс. руб. - экономия по оплате аренды земли под складом, 116,946 тыс. руб - документы на услуги по уборке снега не предоставлялись,  48,263 тыс. руб. - экономия по техобслуживанию зданий в связи с закрытием ДК "Сибирь на реконструкцию,  33,778 тыс. руб. - экономия, отмена ремонта ливневой канализации,  46,222 тыс. руб. - экономия по техобслуживанию  противопожарных систем,  1,0 тыс. руб. - экономия по техническому освидетельствованию аттракционов, 6,960 тыс. руб. - договор на сопровождение 1С заключен на меньшую сумму, 30,725 тыс. руб. - оплата за мед. услуги в рамках производственного контроля сложилась на меньшую сумму (реконструкция ДК "Сибирь"); 12,485 руб. - экономия по оплате услуг охраны, 214,586 тыс. руб. - оплата налога на имущество за 3 кв.2017г. сложилась ниже.</t>
  </si>
  <si>
    <t>Подпрограмма 3. "Совершенствование системы управления в сфере культуры и архивного дела"</t>
  </si>
  <si>
    <t xml:space="preserve">3.1. Обеспечение функций исполнительных органов власти </t>
  </si>
  <si>
    <t>3.1.1. Обеспечение функций УКСиМП</t>
  </si>
  <si>
    <t xml:space="preserve">3.1.2. Обеспечение деятельности (оказание услуг) архивного отдела Администрации города Когалыма </t>
  </si>
  <si>
    <t xml:space="preserve">3.1.3. Проведение независисмой оценки качества оказания услуг учреждениями культуры города Когалыма </t>
  </si>
  <si>
    <t>Проведена независимая оценка качества предоставления услуг 3 (трех) муниципальных учреждений культуры города Когалыма.</t>
  </si>
  <si>
    <t xml:space="preserve">3.2. Обеспечение хозяйственной деятельности учреждений культуры города Когалыма </t>
  </si>
  <si>
    <t>15. «Развитие культуры в городе Когалыме»</t>
  </si>
  <si>
    <t xml:space="preserve">Подпрограмма 1. "Содействие трудоустройству граждан" </t>
  </si>
  <si>
    <t>1.1 "Содействие улучшению положения на рынке труда не занятых трудовой деятельностью и безработных граждан"  (1,2,3,4,5)</t>
  </si>
  <si>
    <t xml:space="preserve">федеральный бюджет </t>
  </si>
  <si>
    <t>1.1.1. "Организация временного трудоустройства несовершеннолетних граждан в возрасте от 14 до 18 лет в свободное от учёбы время"</t>
  </si>
  <si>
    <t>Не использовано 324,25т.р., в том числе:
1.) остаток в сумме 134,63 т.р. по заработной плате и налогам. Из них: 103,24т.р- заработная плата, 31,39т.р- начисления на заработную плату (налоги);
2.) 7,38т.р. - экономия образавалась по итогам электронного аукциона на приобретение товара (аптечки первой медицинской помощи);                                                   
3) 100,70т.р. - экономия образавалась по итогам электронного аукциона на приобретение товара (жилеты сигнальные, бейсболки, плащи-дождевики);
4) 45,83т.р.-  экономия по итогам электронного аукциона на приобретение товара (трудовые книжки);
5) 35,71т.р.- востановление кассовых расходов, в связи с удержанием стоимости трудовых книжек с заработной платы.</t>
  </si>
  <si>
    <t>Расходы на заработную плату и налоги</t>
  </si>
  <si>
    <t>итого:</t>
  </si>
  <si>
    <t>Расхода на обеспечение мероприятий по соблюдению охраны труда несовершеннолетних граждан согласно трудовому законодательству РФ</t>
  </si>
  <si>
    <t>Расходы на приобретение канцелярских товаров</t>
  </si>
  <si>
    <t>1.1.2. "Организация временного трудоустройства несовершеннолетних граждан в возрасте от 14 до 18 лет в течение учебного года"</t>
  </si>
  <si>
    <t>Остаток в сумме 7,71 т.р. Из них: 5,94 т.р- заработная плата, 1,77т.р-начисления на заработную плату (налоги);</t>
  </si>
  <si>
    <t>1.1.3. "Организация временного трудоустройства несовершеннолетних безработных граждан в возрасте от 16 до 18 лет "</t>
  </si>
  <si>
    <t>Не использовано 66,92 т.р., в том числе:
1.) остаток в сумме 56,82 т.р. по заработной плате и налогам. Из них: 43,68 т.р- заработная плата, 13,14 т.р - начисления на заработную плату (налоги);
2.) 10,10 т.р. - экономия образовалась в связи с тем, что у вновь принятых несовершеннолетних граждан была действующая мед. комиссия.</t>
  </si>
  <si>
    <t>1.1.4. "Привлечение прочих специалистов для организации работ трудовых бригад несовершеннолетних граждан"</t>
  </si>
  <si>
    <t>1.) Остаток средств в размере 41,11 т.р. по заработной плате и налогам. Из них: 31,57т.р- заработная плата, 9,54т.р. - начисления на заработную плату (налоги);
2.) Экономия средств в размере 140,92т.р. У вновь принятых работников была действующая медкомиссия.</t>
  </si>
  <si>
    <t>1.1.5. "Оказание консультационных услуг по вопросам о занятости несовершеннолетних граждан"</t>
  </si>
  <si>
    <t>ИТОГО (ФЕНИКС)</t>
  </si>
  <si>
    <t>1.1.6. "Организация проведения оплачиваемых общественных работ для не занятых трудовой деятельностью и безработных граждан"</t>
  </si>
  <si>
    <t>КСАТ</t>
  </si>
  <si>
    <t xml:space="preserve">В конце марта 2017 года заключен договор о совместной деятельности  между МБУ "КСАТ" и  КУ ХМАО-Югры "Когалымский центр занятости населения" по временному трудоустройству граждан.
 В период с апреля по октябрь 2017 года планируется трудоустроить 87 безработных граждан. В апреле - октябре 2017 года заключено 42 трудовых договоров с  гражданами, пройдены медосмотры, произведена поставка специальной одежды. 
Неисполнение субсидии составляет 1973,85 тыс. руб. в том числе:  по статье  заработная плата  - 1419,37 тыс.руб. в связи с оплатой по факту отработанных часов от нормы часов с начала периода трудоустройства граждан; по статье начисления на оплату труда  - 377,44 тыс. руб.;   по статье прочие выплаты - 177,04 тыс. руб. в связи с оплатой по факту прохождения медосмотров вновь принятыми работниками. </t>
  </si>
  <si>
    <t>ИТОГО КСАТ:</t>
  </si>
  <si>
    <t>УЖКХ</t>
  </si>
  <si>
    <t>По результатам проведенного конкурсного отбора МКУ "УЖКХ г.Когалыма"-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 В январе 2017 года заключено 2 договора "О совместной деятельности по организации временного трудоустройства граждан"с учреждениями (получателями субсидий) и ЦЗН. В период с февраля по декабрь 2017 года планировалось трудоустроить 126 безработных граждан. С начала года в рамках мероприятий данной программы трудоустроено 149 человек (кухонный рабочий- 72 чел.; машинистка - 77 чел.).  Не исполнение средств в сумме 71,15 тыс. руб. обусловлено  с расторжением трудовых договоров по инициативе работника до окончания периода действия договора, а также отсутствием северной надбавки у части трудоустроенных граждан.</t>
  </si>
  <si>
    <t xml:space="preserve">1.1.7. "Содействие трудоустройству незанятых инвалидов на оборудованные (оснащенные) для них рабочие места" </t>
  </si>
  <si>
    <t>Бюджетные учреждения не заявляли потребность для участия в данном мероприятии в ЦЗН.</t>
  </si>
  <si>
    <t>1.1.8 "Содействие трудоустройству незанятых одиноких родителей, родителей, воспитывающих детей-инвалидов, многодетных родителей через создание дополнительных (в том числе надомных) постоянных рабочих мест "</t>
  </si>
  <si>
    <t xml:space="preserve">Подпрограмма 2. "Улучшение условий и охраны труда в городе Когалыме" </t>
  </si>
  <si>
    <t>2.1 "Совершенствование нормативно-правовой базы в городе Когалыме в области охраны труда" (6)</t>
  </si>
  <si>
    <t xml:space="preserve">2.1.1. "Исполнение отдельных государственных полномочий в сфере трудовых отношений и  государственного управления охраной труда в городе Когалыме" </t>
  </si>
  <si>
    <t>По состоянию на 01.01.2018 года освоение средств ниже плана на 118,12 тыс. рублей в связи с тем, что кассовые расходы на связь и комунальные услуги производились по фактически выставлеными поставщиками счетами. Специалистами по труду: приняли участие в расследовании 20 несчастных случаях связанных с производством и в 13 несчатных случаях не связанных с производством; рассмотрено 89 устных обращений и 5 письменных,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 по труду и занятости населения ХМАО-Югры. В мае 2017 года проведен городской этап смотра-кокурса "Лучший специалист по охране труда в городе Когалыме". Победителям вручены дипломы и букеты цветов.</t>
  </si>
  <si>
    <t>2.2 "Организация проведения мероприятий по пропаганде охраны труда " (7)</t>
  </si>
  <si>
    <t>2.2.1. "Проведение семинаров по вопросам охраны труда"</t>
  </si>
  <si>
    <t xml:space="preserve">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 </t>
  </si>
  <si>
    <t>2.2.2. "Организация проведения заседаний Межведомственной комиссии по охране труда в городе Когалыме"</t>
  </si>
  <si>
    <t xml:space="preserve">В мае и ноябре 2017 года проведены заседания Межведомственной комиссии  по ОТ на котором заслушено 5 предприятия города Когалыма.  </t>
  </si>
  <si>
    <t>2.2.3.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Реализация предупредительных и профилактических мер по снижению уровня производственного травматизма и профессиональной заболеваемости"</t>
  </si>
  <si>
    <t>Принято и проверено 151 отчета по ОТ от работодателей г.Когалыма за 2016 год.</t>
  </si>
  <si>
    <t>16. «Содействие занятости населения города Когалыма»</t>
  </si>
  <si>
    <t>17. «Социальная поддержка жителей города Когалыма»</t>
  </si>
  <si>
    <t>Подпрограмма 1. Дети города Когалыма</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</si>
  <si>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(показатель 3)</t>
  </si>
  <si>
    <t>Отклонение факта от плана 7,12 тыс.руб. Неисполнение связано с тем,что было запланированозаключение договора на оказание услуг по вознаграждению приёмным родителям.В связи с отсутствием необходимых документов для заключения договора о приёмной семье.Договор будет заключен в январе 2018.г</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</si>
  <si>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(показатель 4)</t>
  </si>
  <si>
    <r>
      <t xml:space="preserve">Отклонение факта от плана составляет 348,39тыс.руб. Неисполнение по заработной плате и страховым отчислениям в связи с тем, что премия по результатам работы за </t>
    </r>
    <r>
      <rPr>
        <sz val="12"/>
        <color rgb="FFFF0000"/>
        <rFont val="Times New Roman"/>
        <family val="1"/>
        <charset val="204"/>
      </rPr>
      <t>2017</t>
    </r>
    <r>
      <rPr>
        <sz val="12"/>
        <rFont val="Times New Roman"/>
        <family val="1"/>
        <charset val="204"/>
      </rPr>
      <t xml:space="preserve"> год была выплачена согласно отработанного времени, неисполнение по командировочным расходам , согласно фактически предоставленных авансовых отчетов. неисполнение по прочим выплатам персонала ( гарантии) сложилась в связи с тем, что не все муниципальные служащие воспользовались правом на оплату льготного проезда и частичную компенсацию стоимости оздоровительных и санаторно-курортных путевок.</t>
    </r>
  </si>
  <si>
    <t>1.3. Организация отдыха и оздоровления детей (показатель 1,2)</t>
  </si>
  <si>
    <t>привлечённые средства</t>
  </si>
  <si>
    <t>1.3.1. Организация деятельности лагерей с дневным пребыванием детей, лагерях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</si>
  <si>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МБ из них:-7442,35 тыс.руб в период весенних,летних,осенних  каниул оплата организации работыпришкольных лагерей,оплата питания согласовано фактическому количеству детодней.-42,37 тыс.руб. организационные услуги по проведеню семинара; 429,97 тыс.руб. приобретение путевок.133 шт.ООО "Западно-Сибирский Экспресс".№0187300013717000044 от 15.05.2017 г.(г.Анапа) на условиях софинансировнаия - 351,12 тыс.руб.приобретение путевок.89 штук ООО "Западно-сибирский Экспрес"№0187300013717000045 от 15.05.2017 (Крым) на условиях софинансирования- 333,9 тыс.руб.приобретение путевок.99 штук ООО "Западно-сибирский Экспрес"№0187300013717000046 от 15.05.2017 (Крым-спортсмены) на условиях софинансирования -245,50 тыс.руб. МАОУ Средняя школа№5,МАОУ СОШ № 7 организация турпохода-770 тыс.руб. Приобретение путевок в Ханты-Мансийск в количестве 20 штук.,-563,4 тыс.руб. оплата проезда сопровождающим групп детей.-332,93 тыс.руб оплата услуг по ГП  договоров сопровождающим.383,85 тыс.руб. оплата за услугу по организации железнодорожных и авиа перевозок льготной категории детей;38,5 тыс.руб.-приобретение путевок.1 шт.НП "Координационный центр социальных проектов"Дир.Толстолесова О.Н.договор №1 27.07.17 г (г. Ханты-Мансийск).-2,28 тыс.руб.Приобретение товара (бумага,папки,бейджи).Отклонение:-376,41 экономия связана с оплатой по факту оказанных услуг и поставки товара,согласно фактическому количеству детодней питания по пришкольным лагерям.ОБ -3435 тыс.руб.в период весенних,летних осенних каникул,организована работа пришкольных лагерей,в т.ч.этнолагеря,оплата проведена согласно фактическому количеству детодней питания по пришкольным лагерям. -3969,01 тыс. руб приобретение путевок ООО "Западно-Сибирский Экспресс".№0187300013717000044 от 15.05.2017 г.(г.Анапа) на условиях софинансировнаия - 2489,76 тыс.руб.приобретение путевок.89 штук ООО "Западно-сибирский Экспрес"№0187300013717000045 от 15.05.2017 (Крым) на условиях софинансирования- 333,9 тыс.руб.приобретение путевок.99 штук ООО "Западно-сибирский Экспрес"№0187300013717000046 от 15.05.2017 (Крым-спортсмены) на условиях софинансирования.  -409,22 ты.руб.100% Предоплата за орган.отдыха и оздоровл.детей города Когалыма в период осенних каникул ("Энергетик")МК 0187300013217000003 от 28.10.17 г.  0187300013217000004 от 28.10.17 г. -44,03 тыс.руб. оплата проезда сопровождающих групп детей ,оплата услуг по  ГП договорам-90,72  тыс.руб.10% предоплата за орган.отдыха и оздоровл.детей города Когалыма в периодзимних каникул (Энергетик)  МК  0187300013217000229 от 28.11.17г. Отклонение 1167,56 На период зимних каникул приобретены путевки в количестве 48 шт.в г.Тюмень лагерь Энергетик окончательная оплата будет произведена в январе.Привлеченные средства 2596,17 тыс.руб.расходы пришкольных лагерей за счет родительской платы</t>
  </si>
  <si>
    <t>1.3.1.1. Управление образования Администрации города Когалыма</t>
  </si>
  <si>
    <t xml:space="preserve">1.3.1.2. Управление культуры, спорта и молодёжной политики Администрации города Когалыма (МАУ «Дворец спорта») </t>
  </si>
  <si>
    <t>Полный расчет начальнику лагеря, ст.вожатому, уборщику и официанту за оказание услуги деятельности лагеря с дневным пребыванием детей на базах муниципальных учреждений. Оплата за оказание услуги  по организации питания детей (договор №17/226у от 15.05.2017 г.), остаток денежных средств  будет возвращен в областной бюджет.</t>
  </si>
  <si>
    <t>1.3.1.3. Управление культуры, спорта и молодёжной политики Администрации города Когалыма (МБУ "МКЦ "Феникс")</t>
  </si>
  <si>
    <t>Ноябрь неисполнение в сумме 0,2 т.р.Данные средства будут освоены в декабре 2017 года,по факту получения товара. Июль-сентябрь экономия в сумме 14,9 т.р.;Июль: Экономия в сумме 1,9 т.р. .Оплата была произведена по фактически предостваленным счетам.Август,сентябрь:Экономия в сумме 13,0 т.р. образовалась в связи с тем ,что у нескольких сотрудников не выработана северная надбавка за время проживания в районах Крайнего Севера.</t>
  </si>
  <si>
    <t xml:space="preserve">1.3.2. Предоставление детям-сиротам и детям, оставшихся без попечения родителей путёвок, курсовок, а также оплаты проезда к месту лечения (оздоровления) и обратно. </t>
  </si>
  <si>
    <t>1.3.3. 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</si>
  <si>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1.3.3.1. Управление культуры, спорта и молодёжной политики Администрации города Когалыма (МАУ «Дворец спорта») </t>
  </si>
  <si>
    <t>1.3.3.2. Управление культуры, спорта и молодёжной политики Администрации города Когалыма (МБУ "МКЦ "Феникс")</t>
  </si>
  <si>
    <t xml:space="preserve">Экономия 1,3 т.р образовалась по итогам эл.аукциона на приобретение аптечек первой медицинской помощи, 6,2 т.р. бразовалась по итогам эл.аукциона на приобретение инвенатря для дворовых площадок, 33,7 т.р. Образовалась в связи стем что у вновь принятых работников имеллась действующая справка опрохождении медицинского осмотра.  Неисполнение 26,9 т.р.  в связи с поздним оповещением проведения семинара "Актуальные вопросы организвации отдыха и оздоровление детей 2017 году" г.Сургут </t>
  </si>
  <si>
    <t xml:space="preserve">1.3.3.3. Управление культуры, спорта и молодёжной политики Администрации города Когалыма </t>
  </si>
  <si>
    <t xml:space="preserve">в июне по итогам повторного приема заявок поступила одна заявка от индивидуального предпринимателя Мирсаяпова  Ф.Р. Решением комиссии ИП Мирсаяпова  Ф.Р. Выделена субсидия в сумме 31,18 на организацию деятельности одной дворовой игровой площадки. Реализация мероприятия состоялась в июле 2017 года. </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</si>
  <si>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(показатель 5)</t>
  </si>
  <si>
    <t>неисполнение по заработной плате в связи с тем, что премия по итогам работы за 2016 год была выплачена согласно отработанного времени.-                                                                              неисполнение по командировкам сложилось согласно фактически предоставленным авансовым отчетам.   по начислениям на зработную плату в связи с экономией по з/плате.
неисполнение сложилось согласно фактически оказанным услугам связи.
экономия по результатам проведения ЭА на оказание транспортных услуг и оплате по фактически оказанным услугам.
неисполнение по текущему ремонту, техническому обслуживанию, технической поддержки вычислительной техники (в т.ч. заправка картриджей) и систем передач сложилась согласно фактически оказанным услугам.
 экономия по приобретению офисных кресел, согласно предложениям поставщика.                                                                      -Экономия по результатам проведения электронного аукциона на поставку канцелярских товаров                                                                                                                                                                                                     Остаток плана на 01.11.2017г. составил 96804,48 руб., в т.ч.:                                       1) МК на выполнение работ по техническому обслуживанию и ремонту компьютерной и копировальной техники, серверного и сетевого оборудования, устройств печати заключен с учетом расходных материалов. За 2017 год расходные материалы заменены на меньшую сумму, чем было запланировано (на 80670,26 руб.);                                                                                                             2) МК на оказание услуг по техническому сопровождению программных продуктов Vip Net, входящих в состав защищенного сегмента системы электронного взаимодействия ХМАО-Югры в г.Когалыме заключен с 01.04.2017г. Плановые ассигнования запланированы с марта месяца 2017 года. Остаток 777,44 руб.                                                                                             3) Фактические расходы за услуги связи, в т.ч. отправка телеграмм и оказание услуг общедоступной электросвязи, междугородней связи (согласно количества телефонных соединений) сложились меньше на 11148,05 руб., чем было запланировано;                                                                                        4) Экономия по торгам (поставка канцелярских товаров) 4208,73 руб.</t>
  </si>
  <si>
    <t>неисполнение в размере 17,76 в связи с непредоставлением счетов на приобретение футболок и нанесение логотипа., неисполнение в размере 82,79 связано с тем,что в июне на двух спортивных площадках работали тренера МАУ "Дворец Спорта" в счет своей "рабочей нагрузки". Остатки будут возвращены в бюджет</t>
  </si>
  <si>
    <t>Подпрограмма 2. Преодоление социальной исключенности</t>
  </si>
  <si>
    <r>
      <t>2.1. Повышение уровня благосостояния граждан и граждан, нуждающихся в особой заботе государства</t>
    </r>
    <r>
      <rPr>
        <b/>
        <sz val="11"/>
        <color indexed="10"/>
        <rFont val="Times New Roman"/>
        <family val="1"/>
        <charset val="204"/>
      </rPr>
      <t xml:space="preserve"> </t>
    </r>
    <r>
      <rPr>
        <b/>
        <sz val="11"/>
        <rFont val="Times New Roman"/>
        <family val="1"/>
        <charset val="204"/>
      </rPr>
      <t>(показатель 5,6)</t>
    </r>
  </si>
  <si>
    <t xml:space="preserve">2.1.1. Обеспечение жилыми помещениями детей-сирот и детей, оставшихся без попечения родителей, лиц из их числа </t>
  </si>
  <si>
    <t>В марте заключены муниципальные контракты на приобретение 5 жилых помещений, общей площадью 165,0 кв.м. на сумму 8658,1 тыс. рублей. Оплата по контрактам произведена в полном объеме.На основании справок Департамента финансов ХМАО-Югры от 31.08.2017, 24.11.2017 внесены изменения в годовые плановые назначения КУМИ на 2017 год, в части увеличения финансирования реализации мероприятия муниципальной программы на     сумму 8 658,1 тыс. рублей. Указанные средства являлись потребностью муниципального образования г.Когалым в обеспечении  дополнительного числа детей-сирот жилыми помещениями.
Электронные аукционы проведенные в октябре, ноябре, декабре 2017, в том числе повторное проведение торгов, были признаны несостоявшимися в связи с отсутствием заявок на участие в аукционе. Не исполнение субвенций из бюджета ХМАО-Югры составило 8 657,9 тыс. рублей.</t>
  </si>
  <si>
    <t>2.1.2.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</si>
  <si>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Подпрограмма 3.Социальная поддержка отдельных категорий граждан</t>
  </si>
  <si>
    <r>
      <t xml:space="preserve">На основании  Постановления Адм.г.Когалыма от </t>
    </r>
    <r>
      <rPr>
        <b/>
        <sz val="12"/>
        <rFont val="Times New Roman"/>
        <family val="1"/>
        <charset val="204"/>
      </rPr>
      <t>04.10.2017 г</t>
    </r>
    <r>
      <rPr>
        <sz val="12"/>
        <rFont val="Times New Roman"/>
        <family val="1"/>
        <charset val="204"/>
      </rPr>
      <t xml:space="preserve">. №2063 </t>
    </r>
    <r>
      <rPr>
        <b/>
        <sz val="12"/>
        <rFont val="Times New Roman"/>
        <family val="1"/>
        <charset val="204"/>
      </rPr>
      <t>Образование:</t>
    </r>
    <r>
      <rPr>
        <sz val="12"/>
        <rFont val="Times New Roman"/>
        <family val="1"/>
        <charset val="204"/>
      </rPr>
      <t xml:space="preserve"> 1840,00 ЕДВ  в рам.МП "Соц поддержка г.Когалыма" Получены средства по 4 школам на 7 приглашенных специалистов 250,0 т.р.Перечисление средств на лицевые счета школ носят заявительный характер.Получены средства(Соц найм жилья)в свумме 90,0т.р. на ноябрь и декабрь по 5 школе на 2-х приглашенных специалистов.,по 8 школе на 3-х приглашенных специалистов.Проблемы связаны с длительным оформлением справки с БТИ,которые готовятся в течении одного месяца, стоимость справки 2,5 тыс.р. на одного человека.  </t>
    </r>
    <r>
      <rPr>
        <b/>
        <sz val="12"/>
        <rFont val="Times New Roman"/>
        <family val="1"/>
        <charset val="204"/>
      </rPr>
      <t>Здравоохранение:</t>
    </r>
    <r>
      <rPr>
        <sz val="12"/>
        <rFont val="Times New Roman"/>
        <family val="1"/>
        <charset val="204"/>
      </rPr>
      <t xml:space="preserve"> Перечисление средств происходит на основании ходатайства  со стороны БУ ХМАО -Югры Когалымская городская больница".   С октября по декабрь 2017 г. на имя главы города было направлено  2 ходатайства. На Фахриеву Л.Н. были перечислены средства в размере 500,00 т.р.  На Истрашкину А.Ю. ходатайство поступило 22.12.2017 г.,выплата ЕДВ запланирована на январь 2018г.                                                                                                                                                                                                                                                                                                                                                                                                                                                                                                                                                                           </t>
    </r>
  </si>
  <si>
    <t>3.1. Дополнительные меры социальной поддержки приглашенным специалистам в сфере образования и здравоохранения</t>
  </si>
  <si>
    <t>3.1.1 Дополнительные меры социальной поддержки приглашенным специалистам БУ ХМАО-Югры "Когалымская городская больница"</t>
  </si>
  <si>
    <t>3.1.2 Дополнительные меры социальной поддержки приглашенным специалистам общеобразовательных организаций города Когалыма (единовременные выплаты педагогам, имеющим квалификац.категорию)</t>
  </si>
  <si>
    <t>Итого по программе, в том числе:</t>
  </si>
  <si>
    <t>18. «Профилактика экстремизма в городе Когалыме»</t>
  </si>
  <si>
    <t>1.1 Воспитание толерантности через систему образования (1,2)</t>
  </si>
  <si>
    <t>1.1.1. Участие детей в конкурсах по вопросам толерантности и укреплению межнациональных отношений.</t>
  </si>
  <si>
    <t>1.2. Укрепление толерантности и профилактика экстремизма в молодежной среде (1)</t>
  </si>
  <si>
    <t xml:space="preserve">1.2.1. Встречи с молодёжью города «Живое слово»:
- встречи с представителями традиционных религиозных конфессий (православие, ислам);
- встречи с людьми интересных судеб - неравнодушными, сильными духом, основой жизненного успеха которых, являются высокие нравственные ценности;
- просмотр и обсуждение тематических документальных видеофильмов;
- тематические диспуты, круглые столы, беседы, мастер-классы, и др.;
- изготовление тематической печатной продукции и социальной рекламы 
</t>
  </si>
  <si>
    <t>Заключены договора от 21.03.2017 №35 об оказании услуг на сумму 62942,56 руб. (п/п от 29.03.17 №0171 на сумму 54759,56 руб., от 29.03.17 №0174 на сумму 13847,36руб., от 29.03.2017 №0172 на сумму 8183,00руб., от 29.03.17 №0173 на сумму 3210,07руб.): Договор от 10.10.2017 №92 на сумму 11686,14 руб. (п/п от 19.10.17 №0883 на сумму 595,99 руб., от 19.10.17 №0882 на сумму 1519,00 руб., от 19.10.17 №0884 на сумму 2570,95 руб., от 19.10.17 №0881 на сумму 10167,14руб.): Договор об оказании услуг на сумму 51256,43 руб.: Договор от 18.10.17 №17К0035/97 на оказание услуг по производству социального видеоролика на сумму 6101,69 руб.</t>
  </si>
  <si>
    <t>1.3. Содействие национально-культурному взаимодействию в городе Когалыме (3,4,5)</t>
  </si>
  <si>
    <t>1.3.1. Участие в Кирилло - Мефодиевских чтениях.</t>
  </si>
  <si>
    <t xml:space="preserve">1.4. Проведение международного дня толерантности (3,4,5) </t>
  </si>
  <si>
    <t>1.4.1.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t>
  </si>
  <si>
    <t>1.4.2. Приобретение литературы, наглядных пособий для организации выставок, приуроченных к Дню толерантности</t>
  </si>
  <si>
    <t>МАОУ "Средняя школа №6" заключены договора на приобритение баннера и литературы. Договор от 27.11.17 №130 на сумму 14300,00руб. Договор на поставку товара от 29.11.17 №97 на сумму 25700,00 руб.</t>
  </si>
  <si>
    <t>Итого по программе</t>
  </si>
  <si>
    <t>19. «Обеспечение доступным и комфортным жильем жителей города Когалыма»</t>
  </si>
  <si>
    <t>Подпрограмма 1: «Реализация полномочий в области строительства, градостроительной деятельности и жилищных отношений»</t>
  </si>
  <si>
    <t xml:space="preserve">1.1. Реализация полномочий в области градостроительной деятельности </t>
  </si>
  <si>
    <t>1.1.1. Наименование подмероприятия:                                                                                                                                                                                                                                                                                                                     "Разработка проектов планировки и межевания территории 8 микрорайона города Когалыма"</t>
  </si>
  <si>
    <t>1.1.4. Внесение изменений в правила землепользования и застройки города Когалыма</t>
  </si>
  <si>
    <t>В сентябре 2017 года был заключен муниципальный контракт на выполнение работ по внесению изменений в правила землепользования и застройки города Когалыма со сроком исполнения до 29.12.2017. Подрядная организация неоднократно направляла материалы внесения изменений, на которые направлялись замечания. 15.01.2018 была направлена итоговая редакция материалов со всеми учтенными замечаниями. Были объявлены публичные слушания на 26.03.2018. Утверждение внесения  изменений в правила землепользования и застройки города Когалыма запланировано на апрель 2018. Оплата по контракту запланирована в мае 2018.</t>
  </si>
  <si>
    <t>1.1.5. Внесение изменений в проект планировки и межевания территории микрорайона «Пионерный» города Когалыма</t>
  </si>
  <si>
    <t xml:space="preserve">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t>
  </si>
  <si>
    <t>1.2.1. Наименование подмероприятия:
"Магистральные и внутриквартальные инженерные сети застройки жилыми домами поселка Пионерный города Когалыма"</t>
  </si>
  <si>
    <t>Строительство сетей тепловодоснабжения (13 этап).
1) Заключен МК №0187300013717000029 от 19.04.2017 с ООО "Стройтэкс" на сумму 8 057,3 тыс. руб., завершение работ до 25.07.2017.
Работы выполнены (проложено 203 м.п.) и оплачены в полном объеме.
2) Заключен МК №0187300013717000085 от 27.06.2017 с ООО "Премиум Трейдинг" на сумму 6 292,0 тыс. руб., завершение работ до 18.08.2017.
Так как в период выполнения работ, определенный муниципальным контрактом, подрядная организация не приступила к выполнению работ, муниципальным заказчиком направлено исковое заявление в Арбитражный суд ХМАО-Югры с требованием о расторжении контракта. Решение суда вынесено в пользу заказчика, но в силу не вступило, в связи с подачей подрядной организацией апелляционной жалобы. 
В результате сложившейся ситуации лимиты бюджетных обязательств по данному контракту уменьшены до 1 258,40 тыс. руб., так как автономным округом сняты лимиты бюджетных обязательств за счет бюджета ХМАО-Югры.
3) Заключен МК №0187300013717000136 от 19.09.2017 с ООО "ПолимерСтройСевер" на сумму 2 224,2 тыс. руб., завершение работ по 31.10.2017.
Работы выполнены (проложено 36 м.п.) и оплачены в полном объеме.
4) Заключен МК №18/2017 от 06.10.2017 с ООО "ПолимерСтройСевер" на сумму 99,0 тыс. руб., завершение работ по 31.10.2017.
Работы выполнены (проложено 3,75 м.п.) и оплачены в полном объеме.
5) Заключен МК №20/2017 от 17.10.2017 с ООО "ПолимерСтройСевер" на сумму 22,5 тыс. руб., завершение работ по 31.10.2017.
Работы выполнены (демонтаж асфальтобетонного покрытия - 150 м2) и оплачены в полном объеме.
Сетевой график неисполнен в части п. 2 по вышеуказанной причине.</t>
  </si>
  <si>
    <t>1.2.2. Наименование подмероприятия:
"Магистральные инженерные сети застройки группы жилых домов по улице Комсомольской в городе Когалыме"</t>
  </si>
  <si>
    <t>1) Строительство объекта I этап.
Контракт №0187300013714000194 заключен 16.09.2015 на сумму 41 164,03 тыс. руб. (на 01.01.2017 исполнено -  34 020,18 тыс. руб.), срок окончания выполнения работ 24.12.2015. 
Контракт расторгнут по соглашению сторон 13.04.2017, объем фактически выполненных и оплаченных работ составил  40 445,51 тыс. руб. 
В связи с нарушением сроков выполнения работ подрядной организацией ведется судебное разбирательство.2) Технологическое присоединение объекта к сетям электроснабжения.
Контракт №КГ-592.16 от 16.09.2016 на сумму 6,99 тыс. руб., срок оказания услуг 4 месяца со дня заключения контракта, в 2016 году произведена уплата аванса на сумму 3,15 тыс. руб.
В связи с тем, что срок оказания услуг по контракту истек, а строительство I этапа объекта не завершено (нарушены сроки выполнения работ) муниципальный контракт расторгнут.3) Строительство сетей канализации от К9 до К19.
Контракт №0187300013716000074 от 29.06.2016 с ООО "Премиум Трейдинг" на сумму 4 652,6 тыс. руб. (исполнено в 2016 году - 1 403,89 тыс. руб.). Срок выполнения работ с 29.06.2016 по 16.09.2016. 
Работы завершены, оплата за выполненные работы произведена по исполнительному листу, в связи с непредоставлением подрядчиком надлежаще оформленных форм КС-2, КС-3, КС-11. 4) Строительство сетей водопровода (4 подэтап) - протяженность 356 м.п.
Заключен МК №0187300013717000062 от 30.05.2017 с ООО "Олекс Групп" на сумму 3 470,0 тыс. руб., завершение работ до 31.07.2017.
Работы выполнены и оплачены в полном объеме.  
5) Заключен м/к от 12.09.2017 №18-08/17 на изготовление технического плана на сумму 26,52 тыс. руб со сроком исполнения 18.12.2017. Работы выполнены и оплачены в полном объеме.</t>
  </si>
  <si>
    <t>1.2.3. Наименование подмероприятия: "Магистральные сети ливневой канализации с территории 11 микрорайона в городе Когалыме"</t>
  </si>
  <si>
    <t>Муниципальный контракт №0187300013716000027 от 26.04.2016 на выполнение проектно-изыскательских работ на сумму 2 921,34 тыс. руб. Выполнение работ предусмотрено в 3 этапа, срок окончания выполнения работ 30.11.2016. 
Работы выполнены, оплата произведена в полном объеме.</t>
  </si>
  <si>
    <t>1.2.6. Наименование подмероприятия: "Магистральные и внутриквартальные инженерные сети застройки группы жилых домов по улице Комсомольской в городе Когалыме"</t>
  </si>
  <si>
    <t>1.2.8. Наименование подмероприятия: "Магистральные и внутриквартальные сети электроснабжения 6/0,4 кВ для индивидуальной жилой застройки на территории ограниченной улицами Береговая, Дорожников, Олимпийская, проспект Нефтяников"</t>
  </si>
  <si>
    <t xml:space="preserve">1.3. Приобретение жилья </t>
  </si>
  <si>
    <t>В марте заключены муниципальные контракты на приобретение 8 жилых помещений, общей площадью 483,5 кв.м. на сумму 24 826,7 тыс. рублей. Оплата по контрактам произведена в полном объеме.
На основании справки Департамента финансов ХМАО-Югры в июне 2017 внесены изменения в годовые плановые назначения КУМИ на 2017 год, в части увеличения плановых ассигнований на реализацию мероприятия муниципальной программы на     139 948,4 тыс. рублей. 
На основании справки Департамента финансов ХМАО-Югры 16.08.2017 внесены изменения в годовые плановые назначения КУМИ на 2017 год, в части увеличения плановых ассигнований на реализацию мероприятия муниципальной программы на     124 719,0 тыс. рублей. 
На основании справки Департамента финансов ХМАО-Югры 02.10.2017 внесены изменения в годовые плановые назначения КУМИ на 2017 год, в части увеличения плановых ассигнований на реализацию мероприятия муниципальной программы на     8569,9 тыс. рублей. 
В ноябре заключены муниципальные контракты на приобретение 68 жилых помещений, общей площадью 4 656,3 кв.м. на сумму 242 582,7 тыс. рублей. Оплата по контрактам произведена в полном объеме.
В декабре заключены муниципальные контракты на приобретение 9 жилых помещений, общей площадью 489,5 кв.м. на сумму 25 344,5 тыс. рублей. Оплата по контрактам произведена в полном объеме, запланированном к достижению по состоянию на 01.01.2018г.
Сетевой график не исполнен, в связи с фактической потребностью (876,1 тыс. руб.)</t>
  </si>
  <si>
    <t>1.4. Строительство жилых домов на территории города Когалыма</t>
  </si>
  <si>
    <t>1. Контракт №01/16 от 28.07.2016 на строительство объекта, функции заказчика переданы 29.07.2016, цена контракта 64 544,00 тыс. руб., Срок выполнения работ по 30.11.2017 (продлен).
В 2016 году уплачен аванс 50% от цены контракта. Работы выполнены, оплата произведена в полном объеме.
2. МК №21/2017 от 24.10.2017 на оформление технических планов на сумму 95,30 тыс. руб. Услуги оказаны и оплачены.1. Контракт №02/16 от 28.07.2016 на строительство объекта, функции заказчика переданы 29.07.2016, цена контракта 64 544,00 тыс. руб. Срок выполнения работ по 30.11.2017 (продлен).
В 2016 году уплачен аванс 50% от цены контракта. Работы выполнены, оплата произведена в полном объеме.
2. МК №22/2017 от 24.10.2017 на оформление технических планов на сумму 99,40 тыс. руб. Услуги оказаны и оплачены</t>
  </si>
  <si>
    <t>Подпрограмма 2 "Обеспечение мерами финансовой поддержки по улучшению жилищных условий отдельных категорий граждан"</t>
  </si>
  <si>
    <t>2.1. Улучшение жилищных условий молодых семей в соответствии с Федеральной целевой программой "Жилище"</t>
  </si>
  <si>
    <t>По состоянию на 01.01.2018 в списке молодых семей, претендующих на получение меры государственной поддержки  по городу Когалыму состоят 30 семей. В 2017 году в соответствии с условиями муниципальной программы запланировано предоставление мер государственной поддрежки 4 молодым семьям. Всем 4м семьям представлены меры государственной поддержки.</t>
  </si>
  <si>
    <t xml:space="preserve">2.2.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</si>
  <si>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 xml:space="preserve"> В связи с окончанием срока реализации мероприятия приём документов для признания участниками осуществлялся до 31.12.2004 г. В настоящее время приём документов по данному мероприятию не ведётся. В списке претендующих на получение меры государственной поддержки  по городу Когалыму на 01.12.2017 состоят 19 человек.  В 2017 году в соответствии с условиями муниципальной программы  запланировано предоставление мер государственной поддрежки 2 гражданам, относящимся к категориям ветераны боевых действий, инвалиды и семьи, имеющие детей-инвалидов, вставшим на учёт в качестве нуждающихся в жилых помещениях до 1 января 2005 года. В 2017 году выделено денежных средств на предоставление субсидии 3м носителям права, включенным в Сводный список получателей, однако 1 из них отказался от получения субсидии в текущем году, у 1 носителя права истек срок действия гарантийного письма, 1 гражданина исключили их списка отдельных категорий граждан, 2м гражданам предоставлена субсидия по данному мероприятию. Еще 1 носитель права по категории инвалид исключен из списка в связи с получением жилья по договору социального найма. В соответствии с письмом Департамента строительства ХМАО - Югры от 13.09.2017 №34-Исх-10363 денежные средства в размере 742878,00 рублей были возвращены в бюджет автономного округа 18.09.2017, в связи с отсутствием иных граждан в списке получателей. </t>
  </si>
  <si>
    <t>2.3. Реализация полномочий по обеспечению жилыми помещениями отдельных категорий граждан</t>
  </si>
  <si>
    <t>Денежные средства перечисляются в бюджет МО на основании получения Депстроем ХМАО - Югры на 1 августа утвержденного Сводного списка граждан – получателей государственных жилищных сертификатов в рамках реализации подпрограммы «Выполнение государственных  обязательств по обеспечению жильем категорий граждан, установленных федеральным законодательством» по городу Когалыму, изъявивших желание получить государственные жилищные сертификаты в 2017 году.</t>
  </si>
  <si>
    <t>2.4. Улучшение жилищных условий ветеранов Великой Отечественной войны</t>
  </si>
  <si>
    <t>По состоянию на 01.01.2017 в списке нуждающихся в улучшении жилищных условий состоял 1 гражданин из числа ветеранов Великой Отечественой войны и приравненных к ним лиц. Единовременная денежная выплата на приобретение жилого помещения была предоставлена носителю права 30.05.2017.</t>
  </si>
  <si>
    <t xml:space="preserve">бюджет автономного округа </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</si>
  <si>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</si>
  <si>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управления по жилищной политике Администрации города Когалыма</t>
  </si>
  <si>
    <t>Отклонение плана реализации денежных средств от факта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</si>
  <si>
    <t>3.2. Обеспечение деятельности отдела архитектуры и градостроительства Администрации города Когалыма</t>
  </si>
  <si>
    <t>Отклонение плана реализации денежных средств от факта сложилась ввиду  компенсации стоимости проезда к месту отпуска и обратно.</t>
  </si>
  <si>
    <t>3.3. Обеспечение деятельности "Муниципального казённого учреждения "Управление капитального строительства города Когалыма"</t>
  </si>
  <si>
    <t>Основные неисполненные статьи расходов:
1) заработная плата - предоставление листов нетрудоспособности, отпусков без сохранения заработной платы, наличие в течение года вакансий;
2) страховые взносы - предоставление отпусков без сохранения заработной платы, наличие в года вакансий;
3) суточные и проживание при служебных командировках, компенсация расходов на оплату стомости проезда к месту использования отпуска и обратно, почтовые расходные материалы и услуги - расходы произведены согласно предоставленным авансовым отчетам.
4) техническое обслуживание и ремонт компьютерной и копировальной техники - расходы по замене запасных частей и расходных материалов произведены согласно фактическому использованию;
5) специальная оценка условий труда - контракт не заключен, так как со специализированной организацией не достигли договоренности  по условиям контракта.</t>
  </si>
  <si>
    <t>Подпрограмма 1. Профилактика правонарушений, в сфере общественного порядка</t>
  </si>
  <si>
    <t>1.1. Создание условий для деятельности народных дружин. (1)</t>
  </si>
  <si>
    <r>
      <t>ДНД принимала участие в охране общественного порядка г.Когалыма. Ежедневно члены народной дружины выходят в пеший патруль совместно с сотрудниками ОМВД России по г.Когалыму, участвуют во всех г</t>
    </r>
    <r>
      <rPr>
        <sz val="12"/>
        <rFont val="Times New Roman"/>
        <family val="1"/>
        <charset val="204"/>
      </rPr>
      <t>ородских мероприятиях, с массовым пребыванием граждан. С участием ДНД выявлено с января по декабрь 130</t>
    </r>
    <r>
      <rPr>
        <sz val="12"/>
        <color indexed="10"/>
        <rFont val="Times New Roman"/>
        <family val="1"/>
        <charset val="204"/>
      </rPr>
      <t xml:space="preserve"> </t>
    </r>
    <r>
      <rPr>
        <sz val="12"/>
        <rFont val="Times New Roman"/>
        <family val="1"/>
        <charset val="204"/>
      </rPr>
      <t>административных правонарушений. В составе народной дружины, по состоянию на 01.01.2018г. 25 человек. Заключен договор страхования от несчастных случаев и болезней членов народной дружины. По итогам дежурства за 1, 2, 3, 4 квартал 2017 года проведены материальные выплаты. Заключены договора на на пошив нарукавных повязок и изготовление удостоверений. По результатам договоров и выхода на дежурство произошла экономия финансовых средств.</t>
    </r>
  </si>
  <si>
    <t>1.2. Обеспечение функционирования и развития систем видеонаблюдения в сфере общественного порядка (6)</t>
  </si>
  <si>
    <t>1.2.1. Обеспечение функционирования и развития систем видеонаблюдения в городе Когалыме в сфере общественного порядка.</t>
  </si>
  <si>
    <t>МКУ «ЕДДС города Когалыма» заключен муниципальный контракт от 29.12.2016 года №0187300013716000194 на оказание услуг по техническому и эксплуатационному обслуживанию фото-видео фиксации по программе "Безопасный город" на сумму 650,00 тыс.рублей. Заключен муниципальный контракт от 18.10.2017 №0187300013717000150-0210371-01 на поставку плат печатных смонтированных для ПТИК «Одиссей» на сумму 178 300,00 руб. Заключен договор на оказание услуг по сопровождению программного обеспечения ПТИК «Одиссей» от 01.09.2017 №ТП-42/17 на сумму 40 000,00 руб.
По результатам аукциона произошла экономия финансовых средств.</t>
  </si>
  <si>
    <t xml:space="preserve">1.2.2. Техническое обеспечение функционирования имеющихся систем видеонаблюдения в городе Когалыме </t>
  </si>
  <si>
    <t>Заключены договора и муниципальные контракты на техническое обеспечение функционирования имеющихся систем видеонаблюдения в городе Когалыме. По результатам проведенных аукционов произошла экономия финансовых средств.</t>
  </si>
  <si>
    <t>1.3. 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 уполномоченных составлять протоколы об административных правонарушениях, предусмотренных пунктом 2 статьи 48 Закона ХМАО-Югры от 11 июня 2010 года №102-оз "Об административных правонарушениях". (1)</t>
  </si>
  <si>
    <t xml:space="preserve">Выплата заработной платы, оплата по договорам услуг связи, оплата работ по содержанию имущества, оплата коммунальных и транспортных услуг, оплата прочих работ и услуг. По итогам аукциона произошла экономия финансовых средств. </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</si>
  <si>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(1,2,6)</t>
  </si>
  <si>
    <t>Заключен договор от 16.10.2017 №27 на сумму 3700,00 руб. п/п от 03.11.2017 №380556</t>
  </si>
  <si>
    <t>1.5. Совершенствование информационного и методического обеспечения профилактики правонарушений, повышения правосознания граждан (1,2,6)</t>
  </si>
  <si>
    <t>1.5.1. Проведение городских конкурсов: «Государство. Право. Я», «Юный помощник полиции»</t>
  </si>
  <si>
    <t>МАОУ СОШ №1 заключен договор  приобретено проектор, товары для награждения (флеш - накопитель, грамоты), шары воздушные. МАУО СОШ №7 заключен договор на приобритение подарочных наборов.</t>
  </si>
  <si>
    <t>1.5.2. Развитие материально-технической базы профильных классов и военно-патриотических клубов</t>
  </si>
  <si>
    <t xml:space="preserve">1.5.3. Проведение семинаров, сминаров-тренингов,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 Повышение профессионального уровня, квалификации специалистов субъектов профилактики правонарушений.  </t>
  </si>
  <si>
    <t>В МАОУ "Средняя школа №8" на сумму 60,00 тыс.руб. договор от 24.03.2017 №1. В МАОУ "Средняя школа №5" на сумму 60,00 тыс.руб. договор от 30.03.17 №27.</t>
  </si>
  <si>
    <t>1.6. Обеспечение функционирования и развития систем видеонаблюдения в городе Когалыме с целью повышения безопасности дорожного движения, информирования населения (2)</t>
  </si>
  <si>
    <t>1.6.1. Мероприятия по развитию и эксплуатации систем фотовидеофиксации нарушений правил дорожного движения,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t>
  </si>
  <si>
    <t xml:space="preserve">МКУ «ЕДДС города Когалыма» заключены муниципальные контракты:
- от 29.07.2017г. №2927СГ-ПУ/ЗПО с ФГУП «Почта России» на сумму 1 256 400,00 рублей, п/п №0621 от 11.08.2017 на сумму 1 256 400, 00 рублей;
- от 19.07.2017г. №0187300013717000099-0210371-02 на приобретение бумаги для отправки постановлений о нарушениях ПДД на сумму 51 134, 00 рублей. Приобретено 200 упаковок офисной бумаги, п/п №0570 от 31.07.2017 на сумму 51 134,00 рублей.
- от 03.08.2017г. №0187300013717000110-0210371-01 на поставку картриджей для принтеров на сумму 23 327,11 рублей. п/п №0655 от 04.09.2017 на сумму 23 327,11 рублей.
По итогам размещения аукционов на приобретение бумаги для отправки постановлений и картриджей в июле произошла экономия финансовых средств в размере 249 538,89 руб. – из них средства бюджета округа – 208 066,00 руб. и бюджета города – 41 472,89 руб. 
</t>
  </si>
  <si>
    <t>1.6.2. Мероприятия по внедрению, развитию, в том числе разработка проектов, приобритение, установка, монтаж, подключение в городе Когалыме, в том числе на въездах и выездах города Когалыма систем фиксации нарушений правил дорожного движения, работающих в автономном режиме.</t>
  </si>
  <si>
    <r>
      <t xml:space="preserve">МКУ «УКС города Когалыма» по результатам электронного аукциона заключен муниципальный контракт №0187300013717000022 от 04.04.2017 года с ООО «ПолимерСтройСевер» на выполнение работ на пересечение улиц Молодежная – Ленинградская на сумму 2 947 595,76 рублей. Работы выполнены и оплачены в полном объеме, на объекте установлены 3 опоры и 9 камер фото-видеофиксации, экономия по данному аукциону составила 383,90 тыс. рублей. (307,12 тыс.рублей бюджет автономного округа, 76,78 тыс.рублей бюджет города). п/п №172 от 08.0617г. на сумму 462 101,24 руб., п/п №173 от 08.06.17 на сумму 115 525,31 руб., п/п №190 от 23.06.17 на сумму 1 895 975,37 руб., п/п №191 от 23.06.17 на сумму 473 993,84 руб.
По результатам проведенного электронного аукциона заключен муниципальный контракт №0187300013717000109 от 07.08.2017г. с ООО «ПолимерСтройСевер» на выполнение работ на пересечение улиц Ленинградская – Прибалтийская и участка автомобильной дороги в районе жилого дома №8 по улице Мира, на сумму 4 532 425,58 рублей включая ранее сэкономленную сумму по первому аукциону (по софинансированию - 307,12 тыс. рублей бюджет автономного округа, 76,78 тыс.рублей бюджет города; не софинансирование - 4 148,53 тыс. рублей бюджет города), на отчётную дату работы выполнены в полном объеме, установлено 6 опор, 12 камер. п/п №303 от 05.09.17 на сумму 307 123,39 руб., п/п №301 от 05.09.17 на сумму 76 780,85 руб., п/п №317 от 08.09.17 на сумму 4 148 521,34 руб.
</t>
    </r>
    <r>
      <rPr>
        <sz val="12"/>
        <color indexed="10"/>
        <rFont val="Times New Roman"/>
        <family val="1"/>
        <charset val="204"/>
      </rPr>
      <t xml:space="preserve">
</t>
    </r>
  </si>
  <si>
    <t>1.7. Организация и проведение мероприятий в сфере безопасности дорожного движения (1)</t>
  </si>
  <si>
    <t>1.7.1. Участие команд юных инспекторов движения в окружном конкурсе «Безопасное колесо»</t>
  </si>
  <si>
    <t>МАОУ "Средняя школа №6" приняло участие в этапе врероссийских соревнований среди команд ЮИД в г.Сургуте - всего затрачено командировочных расходов в сумме 29,96 тыс.руб. Экономия 3,34 тыс.руб.</t>
  </si>
  <si>
    <t>1.7.2. Приобретение наглядных пособий, технических средств, игр, игрового и учебного оборудования, учебно-методической и детской художественной литературы по безопасности дорожного движения для общеобразовательных организаций</t>
  </si>
  <si>
    <t>1.7.3. Приобретение наглядных пособий, технических средств, игр, игрового и учебного оборудования, учебно-методической и детской художественной литературы по безопасности дорожного движения для дошкольных образовательных организаций</t>
  </si>
  <si>
    <t>1.7.4. Приобретение для образовательных организаций оборудования, позволяющего в игровой форме формировать навыки безопасного поведения на дороге. Приобретение и распространение световозвращающих элементов  среди воспитанников и обучающихся 1-4 классов образовательных организаций</t>
  </si>
  <si>
    <t>МАОУ "Средняя школа №5" заключен договор на поставку товара, оплата п/п №280 от 14.04.17 (приобретены светоотражающие наклейки в кол. 809 шт.). МАОУ "Средняя школа №6" заключен договор на поставку товара, оплата п/п 249 от 07.04.17 на сумму 28,00 тыс.руб. (приобретены световозвращающие наклейки в кол. 300 шт.). МАОУ "Средняя школа №7" заключен договор на поставку товара, оплата п/п №277 от 05.04.17 на сумму 28,04 тыс.руб. (приобретены световозвращающие наклейки в кол. 300 шт.). МАОУ "Средняя школа №8" заключен договор №1 от 24.03.17 на сумму 60,00 тыс.руб. на приобретение комплекта "Автогородок 5*7". МАОУ "Средняя школа №5" заключен договор №27 от 30.03.17г. на сумму 60,00 тыс.руб. приобретен "Мобильный Автогородок" в кол.1 ед.</t>
  </si>
  <si>
    <t>1.7.5. Организация и проведение игровой тематической программы среди детей и подростков «Азбука дорог»</t>
  </si>
  <si>
    <t>Для организации мероприятия приобретены инструментальные радиосистемы с портативным передатчиком и головным микрофоном (2 ед.).</t>
  </si>
  <si>
    <t>Подпрограмма II. Профилактика незаконного потребления наркотических средств и психотропных веществ, наркомании.</t>
  </si>
  <si>
    <t>2.1. Организация и проведение мероприятий с субъектами профилактики, в том числе с участием общественности (3,4)</t>
  </si>
  <si>
    <t>2.1.1. Проведение семинаров, семинаров-тренингов,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</si>
  <si>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МАОУ СОШ №1, МАОУ "Средняя школа №3", МАОУ "Средняя школа №5", МАОУ "Средняя школа ;8", МАО "СЩШ №10" проведены семинары семинары (профилактика аддиктивного поведения и т.д.)</t>
  </si>
  <si>
    <t xml:space="preserve">бюджет города Когалыма </t>
  </si>
  <si>
    <t>2.2. Проведение информационной антинаркотической пропоганды (7)</t>
  </si>
  <si>
    <t>2.2.1. Создание и распространение на территории города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</si>
  <si>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Заключен договор с ООО "Медиа-холдинг "Западная Сибирь" оказание рекламно-информационных услуг от 25.01.2017 №17К0002 на сумму 85,5 тыс.руб. Оплата по факту оказанных услуг. МБУ "МКЦ Феникс" заключен договор на приобретение картриджей и товара с логотипом на антинаркотическую тематику (банданы, рюкзаки, футболки).</t>
  </si>
  <si>
    <t>2.3. Формирование негативного отношения к незаконному потреблению наркотических средств и психотропных веществ (7,4)</t>
  </si>
  <si>
    <t>2.3.1. Реализация проекта «Спорт – основа здорового образа жизни»</t>
  </si>
  <si>
    <t>МАУ "Дворец спорта" заключил договор с ООО ""БК "ПроСтиль" на приобретение поощрительных призов к соревнованиям по лыжным гонкам в рамках Всероссийской массовой лыжной гонки "Лыжня России". На сумму 109,00 тыс.руб.</t>
  </si>
  <si>
    <t>2.3.2. Организация и проведение детско-юношеского марафона «Прекрасное слово – жизнь»</t>
  </si>
  <si>
    <t>Заключен договор на приобритение печатных изданий для комплектования библиотечного фонда - 43 шт. книги для награждения - 148 шт., электронное издание, картриджи, канцелярские товары, грамоты, батарейки, CD-R диски, пленка для ламинирования.</t>
  </si>
  <si>
    <t xml:space="preserve">2.3.3. Организация профильной смены для лидеров детско-юношеских волонтерских движений </t>
  </si>
  <si>
    <t>МАУ ДО "ДДТ" заключен договор на приобритение канцелярских товаров для проведения проф.смены "Оснянка-2017"</t>
  </si>
  <si>
    <t xml:space="preserve">2.3.4. Организация и проведение мероприятий среди, детей, подростков молодёжи направленных на здоровый образ жизни, профилактику наркомании </t>
  </si>
  <si>
    <t xml:space="preserve">В феврале 2017 года заключен договор № 03-17 от 09.02.2017 года, ИП Лебедев А.В., г.Когалым на сумму 55 680,00 руб., на данные финансовые средства приобретены: вымпел (пятиугольный, шнур, сублимационная печать, средний А5), календарь подарочный сувенирный карманный (100*70мм), буклет (размер А4, в развороте 297*210мм). Данная продукция приобретена для проведения городских показательных выступлений по ракетомодельному спорту, посвящённых Дню космонавтики, в апреле 2017 года. </t>
  </si>
  <si>
    <t xml:space="preserve">2.3.5. Проведение городской акции среди студентов и работающей молодёжи «Шаг навстречу» </t>
  </si>
  <si>
    <t>Заключен договор на приобритениеооо для проведения акции стреди студентов и работающей молодежи "Шаг навстречу".</t>
  </si>
  <si>
    <t>Подпрограмма III.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</si>
  <si>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3.1.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t>
  </si>
  <si>
    <t>Выплата заработной платы, начисления на выплаты по оплате труда. Сложившаяся  экономия образовалась в связи с тем, что кассовые выплаты производились по факту:  больничные, отпускной период.</t>
  </si>
  <si>
    <t>3.2. Реализация переданных государственных полномочий по государственной регистрации актов гражданского состояния (5)</t>
  </si>
  <si>
    <t>бюджет автононого округа</t>
  </si>
  <si>
    <t>Всего по программе</t>
  </si>
  <si>
    <t>20. «Обеспечение прав и законных интересов населения города Когалыма в отдельных сферах жизнедеятельности»</t>
  </si>
  <si>
    <t>Итого по программам</t>
  </si>
  <si>
    <t>ФБ</t>
  </si>
  <si>
    <t>АО</t>
  </si>
  <si>
    <t>МБ</t>
  </si>
  <si>
    <t>привлеченные ср-ва</t>
  </si>
  <si>
    <t>средства Правительства Тюм.обл</t>
  </si>
  <si>
    <t>Показатели:</t>
  </si>
  <si>
    <t>Полина</t>
  </si>
  <si>
    <t>Анжела</t>
  </si>
  <si>
    <t>Наташа</t>
  </si>
  <si>
    <t>Мероприятия:</t>
  </si>
  <si>
    <r>
      <t>Отклонение в сумме</t>
    </r>
    <r>
      <rPr>
        <sz val="13"/>
        <rFont val="Times New Roman"/>
        <family val="1"/>
        <charset val="204"/>
      </rPr>
      <t xml:space="preserve"> 424,40 </t>
    </r>
    <r>
      <rPr>
        <sz val="13"/>
        <color indexed="8"/>
        <rFont val="Times New Roman"/>
        <family val="1"/>
        <charset val="204"/>
      </rPr>
      <t xml:space="preserve">тыс.руб. в связи с тем, что в отделе имеется вакантная единица, а также один специалист находится на больничном.
</t>
    </r>
  </si>
</sst>
</file>

<file path=xl/styles.xml><?xml version="1.0" encoding="utf-8"?>
<styleSheet xmlns="http://schemas.openxmlformats.org/spreadsheetml/2006/main">
  <numFmts count="11">
    <numFmt numFmtId="43" formatCode="_-* #,##0.00\ _₽_-;\-* #,##0.00\ _₽_-;_-* &quot;-&quot;??\ _₽_-;_-@_-"/>
    <numFmt numFmtId="164" formatCode="#,##0.0_ ;[Red]\-#,##0.0\ "/>
    <numFmt numFmtId="165" formatCode="_(* #,##0.00_);_(* \(#,##0.00\);_(* &quot;-&quot;??_);_(@_)"/>
    <numFmt numFmtId="166" formatCode="_-* #,##0.00_р_._-;\-* #,##0.00_р_._-;_-* &quot;-&quot;??_р_._-;_-@_-"/>
    <numFmt numFmtId="167" formatCode="0.0"/>
    <numFmt numFmtId="168" formatCode="0.00;[Red]0.00"/>
    <numFmt numFmtId="169" formatCode="_(* #,##0.0_);_(* \(#,##0.0\);_(* &quot;-&quot;??_);_(@_)"/>
    <numFmt numFmtId="170" formatCode="#,##0.00\ _₽"/>
    <numFmt numFmtId="171" formatCode="#,##0.0"/>
    <numFmt numFmtId="172" formatCode="#,##0_ ;[Red]\-#,##0\ "/>
    <numFmt numFmtId="173" formatCode="#,##0.00_ ;[Red]\-#,##0.00\ "/>
  </numFmts>
  <fonts count="56">
    <font>
      <sz val="11"/>
      <color theme="1"/>
      <name val="Calibri"/>
      <family val="2"/>
      <scheme val="minor"/>
    </font>
    <font>
      <sz val="11"/>
      <color theme="1"/>
      <name val="Calibri"/>
      <family val="2"/>
      <charset val="204"/>
      <scheme val="minor"/>
    </font>
    <font>
      <sz val="11"/>
      <color theme="1"/>
      <name val="Calibri"/>
      <family val="2"/>
      <scheme val="minor"/>
    </font>
    <font>
      <sz val="13"/>
      <name val="Times New Roman"/>
      <family val="1"/>
      <charset val="204"/>
    </font>
    <font>
      <b/>
      <sz val="13"/>
      <color theme="1"/>
      <name val="Times New Roman"/>
      <family val="1"/>
      <charset val="204"/>
    </font>
    <font>
      <b/>
      <sz val="13"/>
      <name val="Times New Roman"/>
      <family val="1"/>
      <charset val="204"/>
    </font>
    <font>
      <sz val="10"/>
      <name val="Arial"/>
      <family val="2"/>
      <charset val="204"/>
    </font>
    <font>
      <sz val="10"/>
      <name val="Arial Cyr"/>
      <charset val="204"/>
    </font>
    <font>
      <sz val="11"/>
      <color indexed="8"/>
      <name val="Calibri"/>
      <family val="2"/>
    </font>
    <font>
      <sz val="11"/>
      <color indexed="8"/>
      <name val="Calibri"/>
      <family val="2"/>
      <charset val="204"/>
    </font>
    <font>
      <sz val="11"/>
      <color rgb="FF9C6500"/>
      <name val="Calibri"/>
      <family val="2"/>
      <charset val="204"/>
      <scheme val="minor"/>
    </font>
    <font>
      <sz val="12"/>
      <name val="Times New Roman"/>
      <family val="1"/>
      <charset val="204"/>
    </font>
    <font>
      <sz val="11"/>
      <color theme="1"/>
      <name val="Times New Roman"/>
      <family val="1"/>
      <charset val="204"/>
    </font>
    <font>
      <sz val="11"/>
      <name val="Times New Roman"/>
      <family val="1"/>
      <charset val="204"/>
    </font>
    <font>
      <sz val="13"/>
      <color theme="1"/>
      <name val="Times New Roman"/>
      <family val="1"/>
      <charset val="204"/>
    </font>
    <font>
      <b/>
      <sz val="16"/>
      <color rgb="FFFF0000"/>
      <name val="Times New Roman"/>
      <family val="1"/>
      <charset val="204"/>
    </font>
    <font>
      <sz val="13"/>
      <color indexed="8"/>
      <name val="Times New Roman"/>
      <family val="1"/>
      <charset val="204"/>
    </font>
    <font>
      <b/>
      <sz val="13"/>
      <color indexed="10"/>
      <name val="Times New Roman"/>
      <family val="1"/>
      <charset val="204"/>
    </font>
    <font>
      <b/>
      <sz val="13"/>
      <color rgb="FFFF0000"/>
      <name val="Times New Roman"/>
      <family val="1"/>
      <charset val="204"/>
    </font>
    <font>
      <sz val="12"/>
      <color indexed="8"/>
      <name val="Times New Roman"/>
      <family val="1"/>
      <charset val="204"/>
    </font>
    <font>
      <sz val="11"/>
      <color indexed="8"/>
      <name val="Times New Roman"/>
      <family val="1"/>
      <charset val="204"/>
    </font>
    <font>
      <b/>
      <sz val="13"/>
      <color indexed="8"/>
      <name val="Times New Roman"/>
      <family val="1"/>
      <charset val="204"/>
    </font>
    <font>
      <i/>
      <sz val="13"/>
      <name val="Times New Roman"/>
      <family val="1"/>
      <charset val="204"/>
    </font>
    <font>
      <b/>
      <i/>
      <sz val="13"/>
      <name val="Times New Roman"/>
      <family val="1"/>
      <charset val="204"/>
    </font>
    <font>
      <sz val="11"/>
      <color rgb="FFFF0000"/>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b/>
      <sz val="11"/>
      <color rgb="FFFF0000"/>
      <name val="Times New Roman"/>
      <family val="1"/>
      <charset val="204"/>
    </font>
    <font>
      <b/>
      <sz val="11"/>
      <color theme="1"/>
      <name val="Times New Roman"/>
      <family val="1"/>
      <charset val="204"/>
    </font>
    <font>
      <sz val="11"/>
      <color indexed="10"/>
      <name val="Times New Roman"/>
      <family val="1"/>
      <charset val="204"/>
    </font>
    <font>
      <sz val="11"/>
      <name val="Arial"/>
      <family val="2"/>
      <charset val="204"/>
    </font>
    <font>
      <b/>
      <sz val="11"/>
      <color indexed="8"/>
      <name val="Times New Roman"/>
      <family val="1"/>
      <charset val="204"/>
    </font>
    <font>
      <sz val="10"/>
      <name val="Arial"/>
    </font>
    <font>
      <b/>
      <sz val="12"/>
      <name val="Times New Roman"/>
      <family val="1"/>
      <charset val="204"/>
    </font>
    <font>
      <sz val="12"/>
      <name val="Arial"/>
      <family val="2"/>
      <charset val="204"/>
    </font>
    <font>
      <sz val="10"/>
      <name val="Times New Roman"/>
      <family val="1"/>
      <charset val="204"/>
    </font>
    <font>
      <b/>
      <sz val="14"/>
      <name val="Times New Roman"/>
      <family val="1"/>
      <charset val="204"/>
    </font>
    <font>
      <sz val="14"/>
      <name val="Times New Roman"/>
      <family val="1"/>
      <charset val="204"/>
    </font>
    <font>
      <b/>
      <sz val="14"/>
      <color indexed="10"/>
      <name val="Times New Roman"/>
      <family val="1"/>
      <charset val="204"/>
    </font>
    <font>
      <b/>
      <sz val="10"/>
      <name val="Times New Roman"/>
      <family val="1"/>
      <charset val="204"/>
    </font>
    <font>
      <b/>
      <i/>
      <sz val="13"/>
      <color rgb="FFFF0000"/>
      <name val="Times New Roman"/>
      <family val="1"/>
      <charset val="204"/>
    </font>
    <font>
      <sz val="12"/>
      <color rgb="FFFF0000"/>
      <name val="Times New Roman"/>
      <family val="1"/>
      <charset val="204"/>
    </font>
    <font>
      <sz val="10"/>
      <color theme="1"/>
      <name val="Times New Roman"/>
      <family val="1"/>
      <charset val="204"/>
    </font>
    <font>
      <b/>
      <sz val="11"/>
      <color indexed="10"/>
      <name val="Times New Roman"/>
      <family val="1"/>
      <charset val="204"/>
    </font>
    <font>
      <b/>
      <sz val="9"/>
      <color indexed="81"/>
      <name val="Tahoma"/>
      <family val="2"/>
      <charset val="204"/>
    </font>
    <font>
      <sz val="9"/>
      <color indexed="81"/>
      <name val="Tahoma"/>
      <family val="2"/>
      <charset val="204"/>
    </font>
    <font>
      <sz val="12"/>
      <name val="Calibri"/>
      <family val="2"/>
      <charset val="204"/>
    </font>
    <font>
      <b/>
      <sz val="12.5"/>
      <name val="Times New Roman"/>
      <family val="1"/>
      <charset val="204"/>
    </font>
    <font>
      <sz val="12.5"/>
      <name val="Times New Roman"/>
      <family val="1"/>
      <charset val="204"/>
    </font>
    <font>
      <sz val="10"/>
      <color rgb="FFFF0000"/>
      <name val="Arial"/>
      <family val="2"/>
      <charset val="204"/>
    </font>
    <font>
      <sz val="12"/>
      <color indexed="81"/>
      <name val="Tahoma"/>
      <family val="2"/>
      <charset val="204"/>
    </font>
    <font>
      <sz val="12"/>
      <color indexed="10"/>
      <name val="Times New Roman"/>
      <family val="1"/>
      <charset val="204"/>
    </font>
    <font>
      <sz val="12"/>
      <color theme="1"/>
      <name val="Times New Roman"/>
      <family val="1"/>
      <charset val="204"/>
    </font>
    <font>
      <sz val="11"/>
      <name val="Calibri"/>
      <family val="2"/>
      <charset val="204"/>
    </font>
    <font>
      <b/>
      <sz val="12"/>
      <color indexed="81"/>
      <name val="Tahoma"/>
      <family val="2"/>
      <charset val="204"/>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bgColor indexed="3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xf numFmtId="0" fontId="6" fillId="0" borderId="0"/>
    <xf numFmtId="165" fontId="6"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9" fontId="6"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165" fontId="6" fillId="0" borderId="0" applyFont="0" applyFill="0" applyBorder="0" applyAlignment="0" applyProtection="0"/>
    <xf numFmtId="43" fontId="2" fillId="0" borderId="0" applyFont="0" applyFill="0" applyBorder="0" applyAlignment="0" applyProtection="0"/>
    <xf numFmtId="0" fontId="10" fillId="2" borderId="0" applyNumberFormat="0" applyBorder="0" applyAlignment="0" applyProtection="0"/>
    <xf numFmtId="0" fontId="33" fillId="0" borderId="0"/>
  </cellStyleXfs>
  <cellXfs count="563">
    <xf numFmtId="0" fontId="0" fillId="0" borderId="0" xfId="0"/>
    <xf numFmtId="4" fontId="34" fillId="3" borderId="1" xfId="20" applyNumberFormat="1" applyFont="1" applyFill="1" applyBorder="1" applyAlignment="1" applyProtection="1">
      <alignment horizontal="center" vertical="center" wrapText="1"/>
    </xf>
    <xf numFmtId="0" fontId="34" fillId="3" borderId="1" xfId="20" applyFont="1" applyFill="1" applyBorder="1" applyAlignment="1" applyProtection="1">
      <alignment wrapText="1"/>
    </xf>
    <xf numFmtId="4" fontId="34" fillId="3" borderId="1" xfId="20" applyNumberFormat="1" applyFont="1" applyFill="1" applyBorder="1" applyAlignment="1">
      <alignment horizontal="center" vertical="center" wrapText="1"/>
    </xf>
    <xf numFmtId="0" fontId="34" fillId="3" borderId="1" xfId="20" applyFont="1" applyFill="1" applyBorder="1" applyAlignment="1">
      <alignment horizontal="justify" vertical="center" wrapText="1"/>
    </xf>
    <xf numFmtId="4" fontId="11" fillId="3" borderId="1" xfId="20" applyNumberFormat="1" applyFont="1" applyFill="1" applyBorder="1" applyAlignment="1">
      <alignment horizontal="center" vertical="center" wrapText="1"/>
    </xf>
    <xf numFmtId="0" fontId="11" fillId="3" borderId="1" xfId="3" applyFont="1" applyFill="1" applyBorder="1" applyAlignment="1">
      <alignment horizontal="justify" vertical="center" wrapText="1"/>
    </xf>
    <xf numFmtId="4" fontId="11" fillId="3" borderId="1" xfId="20" applyNumberFormat="1" applyFont="1" applyFill="1" applyBorder="1" applyAlignment="1" applyProtection="1">
      <alignment horizontal="center" vertical="center" wrapText="1"/>
    </xf>
    <xf numFmtId="0" fontId="11" fillId="3" borderId="1" xfId="3" applyFont="1" applyFill="1" applyBorder="1" applyAlignment="1">
      <alignment horizontal="justify" wrapText="1"/>
    </xf>
    <xf numFmtId="0" fontId="11" fillId="3" borderId="1" xfId="3" applyFont="1" applyFill="1" applyBorder="1" applyAlignment="1">
      <alignment horizontal="left" wrapText="1"/>
    </xf>
    <xf numFmtId="0" fontId="35" fillId="3" borderId="6" xfId="20" applyFont="1" applyFill="1" applyBorder="1" applyAlignment="1">
      <alignment horizontal="justify" vertical="center" wrapText="1"/>
    </xf>
    <xf numFmtId="0" fontId="11" fillId="3" borderId="1" xfId="20" applyFont="1" applyFill="1" applyBorder="1" applyAlignment="1">
      <alignment horizontal="justify" vertical="center" wrapText="1"/>
    </xf>
    <xf numFmtId="0" fontId="36" fillId="3" borderId="1" xfId="20" applyFont="1" applyFill="1" applyBorder="1" applyAlignment="1">
      <alignment horizontal="justify" vertical="center" wrapText="1"/>
    </xf>
    <xf numFmtId="0" fontId="35" fillId="3" borderId="2" xfId="20" applyFont="1" applyFill="1" applyBorder="1" applyAlignment="1">
      <alignment horizontal="center" vertical="center" wrapText="1"/>
    </xf>
    <xf numFmtId="0" fontId="37" fillId="3" borderId="1" xfId="3" applyFont="1" applyFill="1" applyBorder="1" applyAlignment="1" applyProtection="1">
      <alignment horizontal="left" vertical="top" wrapText="1"/>
    </xf>
    <xf numFmtId="0" fontId="37" fillId="3" borderId="1" xfId="20" applyFont="1" applyFill="1" applyBorder="1" applyAlignment="1" applyProtection="1">
      <alignment horizontal="right" wrapText="1"/>
    </xf>
    <xf numFmtId="0" fontId="37" fillId="3" borderId="1" xfId="20" applyFont="1" applyFill="1" applyBorder="1" applyAlignment="1" applyProtection="1">
      <alignment wrapText="1"/>
    </xf>
    <xf numFmtId="0" fontId="37" fillId="3" borderId="1" xfId="3" applyFont="1" applyFill="1" applyBorder="1" applyAlignment="1">
      <alignment horizontal="justify" vertical="top" wrapText="1"/>
    </xf>
    <xf numFmtId="2" fontId="38" fillId="3" borderId="1" xfId="20" applyNumberFormat="1" applyFont="1" applyFill="1" applyBorder="1" applyAlignment="1">
      <alignment horizontal="right" wrapText="1"/>
    </xf>
    <xf numFmtId="2" fontId="37" fillId="3" borderId="1" xfId="20" applyNumberFormat="1" applyFont="1" applyFill="1" applyBorder="1" applyAlignment="1" applyProtection="1">
      <alignment vertical="center" wrapText="1"/>
    </xf>
    <xf numFmtId="170" fontId="37" fillId="3" borderId="1" xfId="20" applyNumberFormat="1" applyFont="1" applyFill="1" applyBorder="1" applyAlignment="1">
      <alignment horizontal="right" wrapText="1"/>
    </xf>
    <xf numFmtId="170" fontId="37" fillId="3" borderId="1" xfId="20" applyNumberFormat="1" applyFont="1" applyFill="1" applyBorder="1" applyAlignment="1" applyProtection="1">
      <alignment vertical="center" wrapText="1"/>
    </xf>
    <xf numFmtId="0" fontId="38" fillId="3" borderId="1" xfId="3" applyFont="1" applyFill="1" applyBorder="1" applyAlignment="1">
      <alignment horizontal="justify" vertical="top" wrapText="1"/>
    </xf>
    <xf numFmtId="170" fontId="38" fillId="3" borderId="1" xfId="20" applyNumberFormat="1" applyFont="1" applyFill="1" applyBorder="1" applyAlignment="1">
      <alignment horizontal="right" wrapText="1"/>
    </xf>
    <xf numFmtId="170" fontId="38" fillId="3" borderId="1" xfId="20" applyNumberFormat="1" applyFont="1" applyFill="1" applyBorder="1" applyAlignment="1" applyProtection="1">
      <alignment vertical="center" wrapText="1"/>
    </xf>
    <xf numFmtId="170" fontId="38" fillId="3" borderId="6" xfId="20" applyNumberFormat="1" applyFont="1" applyFill="1" applyBorder="1" applyAlignment="1" applyProtection="1">
      <alignment vertical="top" wrapText="1"/>
    </xf>
    <xf numFmtId="170" fontId="38" fillId="3" borderId="7" xfId="20" applyNumberFormat="1" applyFont="1" applyFill="1" applyBorder="1" applyAlignment="1" applyProtection="1">
      <alignment vertical="top" wrapText="1"/>
    </xf>
    <xf numFmtId="170" fontId="38" fillId="3" borderId="2" xfId="20" applyNumberFormat="1" applyFont="1" applyFill="1" applyBorder="1" applyAlignment="1" applyProtection="1">
      <alignment vertical="top" wrapText="1"/>
    </xf>
    <xf numFmtId="0" fontId="38" fillId="3" borderId="1" xfId="3" applyFont="1" applyFill="1" applyBorder="1" applyAlignment="1">
      <alignment horizontal="right" vertical="top" wrapText="1"/>
    </xf>
    <xf numFmtId="0" fontId="38" fillId="3" borderId="1" xfId="3" applyFont="1" applyFill="1" applyBorder="1" applyAlignment="1">
      <alignment horizontal="left" vertical="top" wrapText="1"/>
    </xf>
    <xf numFmtId="170" fontId="38" fillId="3" borderId="1" xfId="20" applyNumberFormat="1" applyFont="1" applyFill="1" applyBorder="1" applyAlignment="1">
      <alignment horizontal="right" vertical="top" wrapText="1"/>
    </xf>
    <xf numFmtId="170" fontId="38" fillId="3" borderId="6" xfId="20" applyNumberFormat="1" applyFont="1" applyFill="1" applyBorder="1" applyAlignment="1" applyProtection="1">
      <alignment vertical="center" wrapText="1"/>
    </xf>
    <xf numFmtId="170" fontId="38" fillId="3" borderId="7" xfId="20" applyNumberFormat="1" applyFont="1" applyFill="1" applyBorder="1" applyAlignment="1" applyProtection="1">
      <alignment vertical="center" wrapText="1"/>
    </xf>
    <xf numFmtId="170" fontId="38" fillId="3" borderId="2" xfId="20" applyNumberFormat="1" applyFont="1" applyFill="1" applyBorder="1" applyAlignment="1" applyProtection="1">
      <alignment vertical="center" wrapText="1"/>
    </xf>
    <xf numFmtId="170" fontId="37" fillId="3" borderId="7" xfId="20" applyNumberFormat="1" applyFont="1" applyFill="1" applyBorder="1" applyAlignment="1" applyProtection="1">
      <alignment vertical="center" wrapText="1"/>
    </xf>
    <xf numFmtId="170" fontId="37" fillId="3" borderId="2" xfId="20" applyNumberFormat="1" applyFont="1" applyFill="1" applyBorder="1" applyAlignment="1" applyProtection="1">
      <alignment vertical="center" wrapText="1"/>
    </xf>
    <xf numFmtId="0" fontId="37" fillId="3" borderId="1" xfId="3" applyFont="1" applyFill="1" applyBorder="1" applyAlignment="1">
      <alignment horizontal="left" vertical="top" wrapText="1"/>
    </xf>
    <xf numFmtId="170" fontId="38" fillId="3" borderId="1" xfId="20" applyNumberFormat="1" applyFont="1" applyFill="1" applyBorder="1" applyAlignment="1" applyProtection="1">
      <alignment horizontal="right" wrapText="1"/>
    </xf>
    <xf numFmtId="0" fontId="5" fillId="3" borderId="1" xfId="1" applyFont="1" applyFill="1" applyBorder="1" applyAlignment="1" applyProtection="1">
      <alignment vertical="top" wrapText="1"/>
    </xf>
    <xf numFmtId="4" fontId="5" fillId="3" borderId="1" xfId="1" applyNumberFormat="1" applyFont="1" applyFill="1" applyBorder="1" applyAlignment="1" applyProtection="1">
      <alignment vertical="center" wrapText="1"/>
    </xf>
    <xf numFmtId="43" fontId="5" fillId="3" borderId="1" xfId="5" applyFont="1" applyFill="1" applyBorder="1" applyAlignment="1" applyProtection="1">
      <alignment horizontal="right" vertical="center" wrapText="1"/>
    </xf>
    <xf numFmtId="9" fontId="5" fillId="3" borderId="1" xfId="14" applyFont="1" applyFill="1" applyBorder="1" applyAlignment="1" applyProtection="1">
      <alignment vertical="center" wrapText="1"/>
    </xf>
    <xf numFmtId="0" fontId="40" fillId="3" borderId="1" xfId="1" applyFont="1" applyFill="1" applyBorder="1" applyAlignment="1" applyProtection="1">
      <alignment wrapText="1"/>
    </xf>
    <xf numFmtId="0" fontId="5" fillId="3" borderId="1" xfId="1" applyFont="1" applyFill="1" applyBorder="1" applyAlignment="1">
      <alignment horizontal="justify" vertical="top" wrapText="1"/>
    </xf>
    <xf numFmtId="4" fontId="5" fillId="3" borderId="1" xfId="1" applyNumberFormat="1" applyFont="1" applyFill="1" applyBorder="1" applyAlignment="1">
      <alignment horizontal="right" vertical="center" wrapText="1"/>
    </xf>
    <xf numFmtId="43" fontId="5" fillId="3" borderId="1" xfId="5" applyFont="1" applyFill="1" applyBorder="1" applyAlignment="1">
      <alignment horizontal="right" vertical="center" wrapText="1"/>
    </xf>
    <xf numFmtId="9" fontId="5" fillId="3" borderId="1" xfId="14" applyFont="1" applyFill="1" applyBorder="1" applyAlignment="1">
      <alignment horizontal="right" vertical="center" wrapText="1"/>
    </xf>
    <xf numFmtId="0" fontId="40" fillId="3" borderId="1" xfId="1" applyFont="1" applyFill="1" applyBorder="1" applyAlignment="1">
      <alignment horizontal="justify" vertical="center" wrapText="1"/>
    </xf>
    <xf numFmtId="0" fontId="3" fillId="3" borderId="1" xfId="1" applyFont="1" applyFill="1" applyBorder="1" applyAlignment="1">
      <alignment horizontal="justify" wrapText="1"/>
    </xf>
    <xf numFmtId="43" fontId="3" fillId="3" borderId="1" xfId="5" applyFont="1" applyFill="1" applyBorder="1" applyAlignment="1">
      <alignment horizontal="right" vertical="center" wrapText="1"/>
    </xf>
    <xf numFmtId="9" fontId="3" fillId="3" borderId="1" xfId="14" applyFont="1" applyFill="1" applyBorder="1" applyAlignment="1">
      <alignment horizontal="right" vertical="center" wrapText="1"/>
    </xf>
    <xf numFmtId="43" fontId="3" fillId="3" borderId="1" xfId="5" applyFont="1" applyFill="1" applyBorder="1" applyAlignment="1" applyProtection="1">
      <alignment horizontal="right" vertical="center" wrapText="1"/>
    </xf>
    <xf numFmtId="9" fontId="3" fillId="3" borderId="1" xfId="14" applyFont="1" applyFill="1" applyBorder="1" applyAlignment="1" applyProtection="1">
      <alignment horizontal="right" vertical="center" wrapText="1"/>
    </xf>
    <xf numFmtId="43" fontId="3" fillId="3" borderId="8" xfId="5" applyFont="1" applyFill="1" applyBorder="1" applyAlignment="1">
      <alignment horizontal="right" vertical="center" wrapText="1"/>
    </xf>
    <xf numFmtId="2" fontId="3" fillId="3" borderId="1" xfId="1" applyNumberFormat="1" applyFont="1" applyFill="1" applyBorder="1" applyAlignment="1">
      <alignment horizontal="right" vertical="center" wrapText="1"/>
    </xf>
    <xf numFmtId="2" fontId="5" fillId="3" borderId="1" xfId="1" applyNumberFormat="1" applyFont="1" applyFill="1" applyBorder="1" applyAlignment="1" applyProtection="1">
      <alignment horizontal="right" vertical="center" wrapText="1"/>
    </xf>
    <xf numFmtId="0" fontId="22" fillId="3" borderId="1" xfId="1" applyFont="1" applyFill="1" applyBorder="1" applyAlignment="1">
      <alignment horizontal="justify" vertical="top" wrapText="1"/>
    </xf>
    <xf numFmtId="0" fontId="3" fillId="3" borderId="1" xfId="1" applyFont="1" applyFill="1" applyBorder="1" applyAlignment="1">
      <alignment horizontal="justify" vertical="top" wrapText="1"/>
    </xf>
    <xf numFmtId="0" fontId="5" fillId="3" borderId="1" xfId="1" applyFont="1" applyFill="1" applyBorder="1" applyAlignment="1">
      <alignment horizontal="justify" wrapText="1"/>
    </xf>
    <xf numFmtId="9" fontId="5" fillId="3" borderId="1" xfId="14" applyFont="1" applyFill="1" applyBorder="1" applyAlignment="1" applyProtection="1">
      <alignment horizontal="right" vertical="center" wrapText="1"/>
    </xf>
    <xf numFmtId="2" fontId="37" fillId="3" borderId="1" xfId="1" applyNumberFormat="1" applyFont="1" applyFill="1" applyBorder="1" applyAlignment="1" applyProtection="1">
      <alignment horizontal="right" vertical="center" wrapText="1"/>
    </xf>
    <xf numFmtId="0" fontId="3" fillId="3" borderId="1" xfId="1" applyFont="1" applyFill="1" applyBorder="1" applyAlignment="1">
      <alignment horizontal="justify" vertical="center" wrapText="1"/>
    </xf>
    <xf numFmtId="0" fontId="3" fillId="3" borderId="6" xfId="1" applyFont="1" applyFill="1" applyBorder="1" applyAlignment="1">
      <alignment horizontal="justify" wrapText="1"/>
    </xf>
    <xf numFmtId="43" fontId="3" fillId="3" borderId="6" xfId="5" applyFont="1" applyFill="1" applyBorder="1" applyAlignment="1">
      <alignment horizontal="right" vertical="center" wrapText="1"/>
    </xf>
    <xf numFmtId="9" fontId="3" fillId="3" borderId="6" xfId="14" applyFont="1" applyFill="1" applyBorder="1" applyAlignment="1" applyProtection="1">
      <alignment horizontal="right" vertical="center" wrapText="1"/>
    </xf>
    <xf numFmtId="43" fontId="3" fillId="3" borderId="6" xfId="5" applyFont="1" applyFill="1" applyBorder="1" applyAlignment="1" applyProtection="1">
      <alignment horizontal="right" vertical="center" wrapText="1"/>
    </xf>
    <xf numFmtId="0" fontId="41" fillId="3" borderId="1" xfId="1" applyFont="1" applyFill="1" applyBorder="1" applyAlignment="1">
      <alignment horizontal="justify" vertical="center" wrapText="1"/>
    </xf>
    <xf numFmtId="0" fontId="3" fillId="3" borderId="1" xfId="1" applyFont="1" applyFill="1" applyBorder="1" applyAlignment="1">
      <alignment horizontal="right" wrapText="1"/>
    </xf>
    <xf numFmtId="43" fontId="3" fillId="3" borderId="1" xfId="1" applyNumberFormat="1" applyFont="1" applyFill="1" applyBorder="1" applyAlignment="1">
      <alignment horizontal="justify" vertical="center" wrapText="1"/>
    </xf>
    <xf numFmtId="0" fontId="23" fillId="3" borderId="2" xfId="1" applyFont="1" applyFill="1" applyBorder="1" applyAlignment="1">
      <alignment horizontal="justify" vertical="top" wrapText="1"/>
    </xf>
    <xf numFmtId="43" fontId="3" fillId="3" borderId="2" xfId="5" applyFont="1" applyFill="1" applyBorder="1" applyAlignment="1">
      <alignment horizontal="right" vertical="center" wrapText="1"/>
    </xf>
    <xf numFmtId="43" fontId="5" fillId="3" borderId="2" xfId="5" applyFont="1" applyFill="1" applyBorder="1" applyAlignment="1" applyProtection="1">
      <alignment horizontal="right" vertical="center" wrapText="1"/>
    </xf>
    <xf numFmtId="9" fontId="5" fillId="3" borderId="2" xfId="14" applyFont="1" applyFill="1" applyBorder="1" applyAlignment="1" applyProtection="1">
      <alignment horizontal="right" vertical="center" wrapText="1"/>
    </xf>
    <xf numFmtId="0" fontId="40" fillId="3" borderId="1" xfId="1" applyFont="1" applyFill="1" applyBorder="1" applyAlignment="1" applyProtection="1">
      <alignment horizontal="left" vertical="top" wrapText="1"/>
    </xf>
    <xf numFmtId="0" fontId="5" fillId="3" borderId="1" xfId="1" applyFont="1" applyFill="1" applyBorder="1" applyAlignment="1">
      <alignment horizontal="left" vertical="top" wrapText="1"/>
    </xf>
    <xf numFmtId="0" fontId="40" fillId="3" borderId="2" xfId="1" applyFont="1" applyFill="1" applyBorder="1" applyAlignment="1">
      <alignment vertical="top" wrapText="1"/>
    </xf>
    <xf numFmtId="2" fontId="37" fillId="3" borderId="1" xfId="1" applyNumberFormat="1" applyFont="1" applyFill="1" applyBorder="1" applyAlignment="1">
      <alignment horizontal="right" vertical="center" wrapText="1"/>
    </xf>
    <xf numFmtId="43" fontId="38" fillId="3" borderId="1" xfId="5" applyFont="1" applyFill="1" applyBorder="1" applyAlignment="1">
      <alignment horizontal="right" vertical="center" wrapText="1"/>
    </xf>
    <xf numFmtId="0" fontId="5" fillId="3" borderId="1" xfId="6" applyFont="1" applyFill="1" applyBorder="1" applyAlignment="1">
      <alignment horizontal="left" vertical="center" wrapText="1"/>
    </xf>
    <xf numFmtId="4" fontId="25" fillId="3" borderId="1" xfId="6" applyNumberFormat="1" applyFont="1" applyFill="1" applyBorder="1" applyAlignment="1">
      <alignment horizontal="center" vertical="center"/>
    </xf>
    <xf numFmtId="4" fontId="11" fillId="4" borderId="1" xfId="6" applyNumberFormat="1" applyFont="1" applyFill="1" applyBorder="1" applyAlignment="1">
      <alignment horizontal="left" vertical="center" wrapText="1"/>
    </xf>
    <xf numFmtId="171" fontId="25" fillId="3" borderId="1" xfId="6" applyNumberFormat="1" applyFont="1" applyFill="1" applyBorder="1" applyAlignment="1">
      <alignment horizontal="left" vertical="center" wrapText="1"/>
    </xf>
    <xf numFmtId="171" fontId="13" fillId="3" borderId="1" xfId="6" applyNumberFormat="1" applyFont="1" applyFill="1" applyBorder="1" applyAlignment="1">
      <alignment horizontal="left" vertical="center" wrapText="1"/>
    </xf>
    <xf numFmtId="4" fontId="13" fillId="3" borderId="1" xfId="6" applyNumberFormat="1" applyFont="1" applyFill="1" applyBorder="1" applyAlignment="1">
      <alignment horizontal="center" vertical="center"/>
    </xf>
    <xf numFmtId="171" fontId="25" fillId="3" borderId="1" xfId="6" applyNumberFormat="1" applyFont="1" applyFill="1" applyBorder="1" applyAlignment="1">
      <alignment horizontal="justify" vertical="center" wrapText="1"/>
    </xf>
    <xf numFmtId="4" fontId="36" fillId="3" borderId="6" xfId="6" applyNumberFormat="1" applyFont="1" applyFill="1" applyBorder="1" applyAlignment="1">
      <alignment horizontal="center" vertical="top" wrapText="1"/>
    </xf>
    <xf numFmtId="0" fontId="13" fillId="3" borderId="1" xfId="6" applyFont="1" applyFill="1" applyBorder="1" applyAlignment="1">
      <alignment horizontal="left" vertical="center" wrapText="1"/>
    </xf>
    <xf numFmtId="0" fontId="25" fillId="3" borderId="1" xfId="6" applyFont="1" applyFill="1" applyBorder="1" applyAlignment="1">
      <alignment horizontal="left" vertical="center" wrapText="1"/>
    </xf>
    <xf numFmtId="4" fontId="20" fillId="3" borderId="1" xfId="6" applyNumberFormat="1" applyFont="1" applyFill="1" applyBorder="1" applyAlignment="1">
      <alignment horizontal="center" vertical="center"/>
    </xf>
    <xf numFmtId="4" fontId="24" fillId="3" borderId="1" xfId="6" applyNumberFormat="1" applyFont="1" applyFill="1" applyBorder="1" applyAlignment="1">
      <alignment horizontal="center" vertical="center"/>
    </xf>
    <xf numFmtId="0" fontId="13" fillId="3" borderId="1" xfId="6" applyFont="1" applyFill="1" applyBorder="1" applyAlignment="1">
      <alignment horizontal="center" vertical="center" wrapText="1"/>
    </xf>
    <xf numFmtId="4" fontId="34" fillId="3" borderId="1" xfId="6" applyNumberFormat="1" applyFont="1" applyFill="1" applyBorder="1" applyAlignment="1">
      <alignment horizontal="left" vertical="center" wrapText="1"/>
    </xf>
    <xf numFmtId="4" fontId="37" fillId="3" borderId="1" xfId="6" applyNumberFormat="1" applyFont="1" applyFill="1" applyBorder="1" applyAlignment="1">
      <alignment horizontal="left" vertical="center" wrapText="1"/>
    </xf>
    <xf numFmtId="4" fontId="29" fillId="3" borderId="1" xfId="6" applyNumberFormat="1" applyFont="1" applyFill="1" applyBorder="1" applyAlignment="1">
      <alignment horizontal="center" vertical="center"/>
    </xf>
    <xf numFmtId="171" fontId="29" fillId="3" borderId="1" xfId="6" applyNumberFormat="1" applyFont="1" applyFill="1" applyBorder="1" applyAlignment="1">
      <alignment horizontal="left" vertical="center" wrapText="1"/>
    </xf>
    <xf numFmtId="171" fontId="12" fillId="3" borderId="1" xfId="6" applyNumberFormat="1" applyFont="1" applyFill="1" applyBorder="1" applyAlignment="1">
      <alignment horizontal="left" vertical="center" wrapText="1"/>
    </xf>
    <xf numFmtId="4" fontId="12" fillId="3" borderId="1" xfId="6" applyNumberFormat="1" applyFont="1" applyFill="1" applyBorder="1" applyAlignment="1">
      <alignment horizontal="center" vertical="center"/>
    </xf>
    <xf numFmtId="0" fontId="11" fillId="3" borderId="1" xfId="0" applyFont="1" applyFill="1" applyBorder="1" applyAlignment="1">
      <alignment horizontal="left" vertical="center" wrapText="1"/>
    </xf>
    <xf numFmtId="170" fontId="11"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170" fontId="34" fillId="3" borderId="1" xfId="0" applyNumberFormat="1" applyFont="1" applyFill="1" applyBorder="1" applyAlignment="1">
      <alignment horizontal="center" vertical="center" wrapText="1"/>
    </xf>
    <xf numFmtId="170" fontId="11" fillId="3" borderId="1" xfId="0" applyNumberFormat="1" applyFont="1" applyFill="1" applyBorder="1" applyAlignment="1" applyProtection="1">
      <alignment horizontal="center" vertical="center" wrapText="1"/>
    </xf>
    <xf numFmtId="170" fontId="11" fillId="3" borderId="1" xfId="0" applyNumberFormat="1" applyFont="1" applyFill="1" applyBorder="1" applyAlignment="1">
      <alignment horizontal="justify" vertical="top" wrapText="1"/>
    </xf>
    <xf numFmtId="0" fontId="34" fillId="3" borderId="1" xfId="0" applyFont="1" applyFill="1" applyBorder="1" applyAlignment="1">
      <alignment horizontal="justify" vertical="center" wrapText="1"/>
    </xf>
    <xf numFmtId="0" fontId="11" fillId="3" borderId="1" xfId="0" applyNumberFormat="1" applyFont="1" applyFill="1" applyBorder="1" applyAlignment="1">
      <alignment horizontal="left" vertical="center" wrapText="1"/>
    </xf>
    <xf numFmtId="170" fontId="11" fillId="3" borderId="1" xfId="0" applyNumberFormat="1" applyFont="1" applyFill="1" applyBorder="1" applyAlignment="1">
      <alignment horizontal="left" vertical="center" wrapText="1"/>
    </xf>
    <xf numFmtId="170" fontId="11" fillId="3" borderId="1" xfId="0" applyNumberFormat="1" applyFont="1" applyFill="1" applyBorder="1" applyAlignment="1">
      <alignment horizontal="left" vertical="top" wrapText="1"/>
    </xf>
    <xf numFmtId="0" fontId="11" fillId="3" borderId="1" xfId="0" applyFont="1" applyFill="1" applyBorder="1" applyAlignment="1" applyProtection="1">
      <alignment horizontal="left" vertical="center" wrapText="1"/>
    </xf>
    <xf numFmtId="170" fontId="34" fillId="3" borderId="1" xfId="0" applyNumberFormat="1" applyFont="1" applyFill="1" applyBorder="1" applyAlignment="1" applyProtection="1">
      <alignment horizontal="center" vertical="center" wrapText="1"/>
    </xf>
    <xf numFmtId="170" fontId="11" fillId="3" borderId="1" xfId="0" applyNumberFormat="1" applyFont="1" applyFill="1" applyBorder="1" applyAlignment="1" applyProtection="1">
      <alignment horizontal="left" vertical="center" wrapText="1"/>
    </xf>
    <xf numFmtId="2" fontId="34" fillId="3" borderId="1" xfId="0" applyNumberFormat="1" applyFont="1" applyFill="1" applyBorder="1" applyAlignment="1">
      <alignment horizontal="center" vertical="center" wrapText="1"/>
    </xf>
    <xf numFmtId="172" fontId="42" fillId="3" borderId="1" xfId="20" applyNumberFormat="1" applyFont="1" applyFill="1" applyBorder="1" applyAlignment="1">
      <alignment horizontal="left" vertical="center" wrapText="1"/>
    </xf>
    <xf numFmtId="0" fontId="34" fillId="3" borderId="8" xfId="0" applyFont="1" applyFill="1" applyBorder="1" applyAlignment="1" applyProtection="1">
      <alignment horizontal="center" vertical="center" wrapText="1"/>
    </xf>
    <xf numFmtId="4" fontId="34" fillId="3" borderId="1" xfId="0" applyNumberFormat="1" applyFont="1" applyFill="1" applyBorder="1" applyAlignment="1" applyProtection="1">
      <alignment horizontal="center" vertical="center" wrapText="1"/>
    </xf>
    <xf numFmtId="0" fontId="11" fillId="3" borderId="1" xfId="0" applyFont="1" applyFill="1" applyBorder="1" applyAlignment="1">
      <alignment horizontal="justify" vertical="center" wrapText="1"/>
    </xf>
    <xf numFmtId="0" fontId="53" fillId="3" borderId="2" xfId="0" applyFont="1" applyFill="1" applyBorder="1" applyAlignment="1">
      <alignment vertical="center" wrapText="1"/>
    </xf>
    <xf numFmtId="2" fontId="11" fillId="3" borderId="1" xfId="0" applyNumberFormat="1" applyFont="1" applyFill="1" applyBorder="1" applyAlignment="1">
      <alignment horizontal="center" vertical="center" wrapText="1"/>
    </xf>
    <xf numFmtId="170" fontId="34" fillId="3" borderId="1" xfId="0" applyNumberFormat="1" applyFont="1" applyFill="1" applyBorder="1" applyAlignment="1">
      <alignment horizontal="left" vertical="top" wrapText="1"/>
    </xf>
    <xf numFmtId="4" fontId="11" fillId="3" borderId="1" xfId="0" applyNumberFormat="1" applyFont="1" applyFill="1" applyBorder="1" applyAlignment="1" applyProtection="1">
      <alignment horizontal="center" vertical="center" wrapText="1"/>
    </xf>
    <xf numFmtId="0" fontId="34" fillId="3" borderId="8" xfId="0" applyFont="1" applyFill="1" applyBorder="1" applyAlignment="1" applyProtection="1">
      <alignment horizontal="justify" vertical="center" wrapText="1"/>
    </xf>
    <xf numFmtId="4" fontId="34" fillId="3" borderId="1" xfId="0" applyNumberFormat="1" applyFont="1" applyFill="1" applyBorder="1" applyAlignment="1" applyProtection="1">
      <alignment vertical="center" wrapText="1"/>
    </xf>
    <xf numFmtId="170" fontId="42" fillId="3" borderId="1" xfId="0" applyNumberFormat="1" applyFont="1" applyFill="1" applyBorder="1" applyAlignment="1">
      <alignment horizontal="center" vertical="center" wrapText="1"/>
    </xf>
    <xf numFmtId="170" fontId="11" fillId="3" borderId="6" xfId="0" applyNumberFormat="1" applyFont="1" applyFill="1" applyBorder="1" applyAlignment="1">
      <alignment vertical="top" wrapText="1"/>
    </xf>
    <xf numFmtId="0" fontId="54" fillId="3" borderId="7" xfId="0" applyFont="1" applyFill="1" applyBorder="1" applyAlignment="1">
      <alignment vertical="top" wrapText="1"/>
    </xf>
    <xf numFmtId="170" fontId="11" fillId="3" borderId="1" xfId="0" applyNumberFormat="1" applyFont="1" applyFill="1" applyBorder="1" applyAlignment="1">
      <alignment vertical="center" wrapText="1"/>
    </xf>
    <xf numFmtId="0" fontId="34" fillId="3" borderId="0" xfId="0" applyFont="1" applyFill="1" applyBorder="1" applyAlignment="1">
      <alignment vertical="center" wrapText="1"/>
    </xf>
    <xf numFmtId="2" fontId="11" fillId="3" borderId="1" xfId="0" applyNumberFormat="1" applyFont="1" applyFill="1" applyBorder="1" applyAlignment="1" applyProtection="1">
      <alignment horizontal="center" vertical="center" wrapText="1"/>
    </xf>
    <xf numFmtId="170" fontId="11" fillId="3" borderId="1" xfId="0" applyNumberFormat="1" applyFont="1" applyFill="1" applyBorder="1" applyAlignment="1">
      <alignment vertical="top" wrapText="1"/>
    </xf>
    <xf numFmtId="16" fontId="11" fillId="3" borderId="1" xfId="0" applyNumberFormat="1" applyFont="1" applyFill="1" applyBorder="1" applyAlignment="1">
      <alignment horizontal="justify" vertical="center" wrapText="1"/>
    </xf>
    <xf numFmtId="16" fontId="34" fillId="3" borderId="1" xfId="0" applyNumberFormat="1" applyFont="1" applyFill="1" applyBorder="1" applyAlignment="1">
      <alignment horizontal="justify" vertical="center" wrapText="1"/>
    </xf>
    <xf numFmtId="170" fontId="11" fillId="3" borderId="7" xfId="0" applyNumberFormat="1" applyFont="1" applyFill="1" applyBorder="1" applyAlignment="1">
      <alignment vertical="top" wrapText="1"/>
    </xf>
    <xf numFmtId="0" fontId="0" fillId="3" borderId="2" xfId="0" applyFill="1" applyBorder="1" applyAlignment="1">
      <alignment vertical="center" wrapText="1"/>
    </xf>
    <xf numFmtId="170" fontId="11" fillId="3" borderId="6" xfId="0" applyNumberFormat="1" applyFont="1" applyFill="1" applyBorder="1" applyAlignment="1">
      <alignment horizontal="left" vertical="top" wrapText="1"/>
    </xf>
    <xf numFmtId="0" fontId="0" fillId="3" borderId="7" xfId="0" applyFill="1" applyBorder="1" applyAlignment="1">
      <alignment vertical="top" wrapText="1"/>
    </xf>
    <xf numFmtId="4" fontId="11" fillId="3" borderId="1" xfId="6" applyNumberFormat="1" applyFont="1" applyFill="1" applyBorder="1" applyAlignment="1">
      <alignment horizontal="left" vertical="center" wrapText="1"/>
    </xf>
    <xf numFmtId="0" fontId="40" fillId="3" borderId="1" xfId="1" applyFont="1" applyFill="1" applyBorder="1" applyAlignment="1">
      <alignment horizontal="left" vertical="top" wrapText="1"/>
    </xf>
    <xf numFmtId="4" fontId="36" fillId="3" borderId="7" xfId="6" applyNumberFormat="1" applyFont="1" applyFill="1" applyBorder="1" applyAlignment="1">
      <alignment horizontal="center" vertical="top" wrapText="1"/>
    </xf>
    <xf numFmtId="170" fontId="38" fillId="3" borderId="6" xfId="20" applyNumberFormat="1" applyFont="1" applyFill="1" applyBorder="1" applyAlignment="1" applyProtection="1">
      <alignment horizontal="left" vertical="top" wrapText="1"/>
    </xf>
    <xf numFmtId="0" fontId="40" fillId="3" borderId="6" xfId="1" applyFont="1" applyFill="1" applyBorder="1" applyAlignment="1">
      <alignment horizontal="left" vertical="top" wrapText="1"/>
    </xf>
    <xf numFmtId="0" fontId="11" fillId="3" borderId="2" xfId="20" applyFont="1" applyFill="1" applyBorder="1" applyAlignment="1">
      <alignment horizontal="center" vertical="center" wrapText="1"/>
    </xf>
    <xf numFmtId="0" fontId="14" fillId="3" borderId="0" xfId="0" applyFont="1" applyFill="1" applyAlignment="1">
      <alignment horizontal="center" vertical="center"/>
    </xf>
    <xf numFmtId="0" fontId="14" fillId="3" borderId="0" xfId="0" applyFont="1" applyFill="1" applyAlignment="1">
      <alignment horizontal="justify"/>
    </xf>
    <xf numFmtId="0" fontId="11" fillId="3" borderId="6" xfId="20" applyFont="1" applyFill="1" applyBorder="1" applyAlignment="1">
      <alignment horizontal="center" vertical="center" wrapText="1"/>
    </xf>
    <xf numFmtId="0" fontId="11" fillId="3" borderId="7" xfId="20" applyFont="1" applyFill="1" applyBorder="1" applyAlignment="1">
      <alignment horizontal="center" vertical="center" wrapText="1"/>
    </xf>
    <xf numFmtId="0" fontId="11" fillId="3" borderId="2" xfId="20" applyFont="1" applyFill="1" applyBorder="1" applyAlignment="1">
      <alignment horizontal="center" vertical="center" wrapText="1"/>
    </xf>
    <xf numFmtId="0" fontId="11" fillId="3" borderId="6" xfId="20" applyFont="1" applyFill="1" applyBorder="1" applyAlignment="1">
      <alignment horizontal="center" vertical="top" wrapText="1"/>
    </xf>
    <xf numFmtId="0" fontId="11" fillId="3" borderId="7" xfId="20" applyFont="1" applyFill="1" applyBorder="1" applyAlignment="1">
      <alignment horizontal="center" vertical="top" wrapText="1"/>
    </xf>
    <xf numFmtId="0" fontId="11" fillId="3" borderId="2" xfId="20" applyFont="1" applyFill="1" applyBorder="1" applyAlignment="1">
      <alignment horizontal="center" vertical="top" wrapText="1"/>
    </xf>
    <xf numFmtId="170" fontId="37" fillId="3" borderId="6" xfId="20" applyNumberFormat="1" applyFont="1" applyFill="1" applyBorder="1" applyAlignment="1" applyProtection="1">
      <alignment horizontal="center" vertical="center" wrapText="1"/>
    </xf>
    <xf numFmtId="170" fontId="37" fillId="3" borderId="7" xfId="20" applyNumberFormat="1" applyFont="1" applyFill="1" applyBorder="1" applyAlignment="1" applyProtection="1">
      <alignment horizontal="center" vertical="center" wrapText="1"/>
    </xf>
    <xf numFmtId="170" fontId="37" fillId="3" borderId="2" xfId="20" applyNumberFormat="1" applyFont="1" applyFill="1" applyBorder="1" applyAlignment="1" applyProtection="1">
      <alignment horizontal="center" vertical="center" wrapText="1"/>
    </xf>
    <xf numFmtId="170" fontId="38" fillId="3" borderId="6" xfId="20" applyNumberFormat="1" applyFont="1" applyFill="1" applyBorder="1" applyAlignment="1" applyProtection="1">
      <alignment horizontal="left" vertical="top" wrapText="1"/>
    </xf>
    <xf numFmtId="170" fontId="38" fillId="3" borderId="7" xfId="20" applyNumberFormat="1" applyFont="1" applyFill="1" applyBorder="1" applyAlignment="1" applyProtection="1">
      <alignment horizontal="left" vertical="top" wrapText="1"/>
    </xf>
    <xf numFmtId="170" fontId="38" fillId="3" borderId="2" xfId="20" applyNumberFormat="1" applyFont="1" applyFill="1" applyBorder="1" applyAlignment="1" applyProtection="1">
      <alignment horizontal="left" vertical="top" wrapText="1"/>
    </xf>
    <xf numFmtId="0" fontId="40" fillId="3" borderId="6" xfId="1" applyFont="1" applyFill="1" applyBorder="1" applyAlignment="1">
      <alignment horizontal="left" vertical="top" wrapText="1"/>
    </xf>
    <xf numFmtId="0" fontId="40" fillId="3" borderId="7" xfId="1" applyFont="1" applyFill="1" applyBorder="1" applyAlignment="1">
      <alignment horizontal="left" vertical="top" wrapText="1"/>
    </xf>
    <xf numFmtId="0" fontId="40" fillId="3" borderId="2" xfId="1" applyFont="1" applyFill="1" applyBorder="1" applyAlignment="1">
      <alignment horizontal="left" vertical="top" wrapText="1"/>
    </xf>
    <xf numFmtId="0" fontId="40" fillId="3" borderId="1" xfId="1" applyFont="1" applyFill="1" applyBorder="1" applyAlignment="1">
      <alignment horizontal="left" vertical="top" wrapText="1"/>
    </xf>
    <xf numFmtId="4" fontId="11" fillId="3" borderId="1" xfId="6" applyNumberFormat="1" applyFont="1" applyFill="1" applyBorder="1" applyAlignment="1">
      <alignment horizontal="left" vertical="center" wrapText="1"/>
    </xf>
    <xf numFmtId="4" fontId="36" fillId="3" borderId="7" xfId="6" applyNumberFormat="1" applyFont="1" applyFill="1" applyBorder="1" applyAlignment="1">
      <alignment horizontal="center" vertical="top" wrapText="1"/>
    </xf>
    <xf numFmtId="4" fontId="36" fillId="3" borderId="2" xfId="6" applyNumberFormat="1" applyFont="1" applyFill="1" applyBorder="1" applyAlignment="1">
      <alignment horizontal="center" vertical="top" wrapText="1"/>
    </xf>
    <xf numFmtId="4" fontId="36" fillId="3" borderId="1" xfId="6" applyNumberFormat="1" applyFont="1" applyFill="1" applyBorder="1" applyAlignment="1">
      <alignment horizontal="center" vertical="top" wrapText="1"/>
    </xf>
    <xf numFmtId="4" fontId="43" fillId="3" borderId="1" xfId="6" applyNumberFormat="1" applyFont="1" applyFill="1" applyBorder="1" applyAlignment="1">
      <alignment horizontal="center" vertical="center" wrapText="1"/>
    </xf>
    <xf numFmtId="4" fontId="36" fillId="3" borderId="1" xfId="6" applyNumberFormat="1" applyFont="1" applyFill="1" applyBorder="1" applyAlignment="1">
      <alignment horizontal="left" vertical="center" wrapText="1"/>
    </xf>
    <xf numFmtId="0" fontId="7" fillId="3" borderId="1" xfId="6" applyFill="1" applyBorder="1" applyAlignment="1">
      <alignment horizontal="left" vertical="center" wrapText="1"/>
    </xf>
    <xf numFmtId="172" fontId="11" fillId="3" borderId="3" xfId="20" applyNumberFormat="1" applyFont="1" applyFill="1" applyBorder="1" applyAlignment="1">
      <alignment horizontal="left" vertical="center" wrapText="1"/>
    </xf>
    <xf numFmtId="0" fontId="6" fillId="3" borderId="4" xfId="20" applyFont="1" applyFill="1" applyBorder="1" applyAlignment="1">
      <alignment horizontal="left" vertical="center" wrapText="1"/>
    </xf>
    <xf numFmtId="0" fontId="6" fillId="3" borderId="5" xfId="20" applyFont="1" applyFill="1" applyBorder="1" applyAlignment="1">
      <alignment horizontal="left" vertical="center" wrapText="1"/>
    </xf>
    <xf numFmtId="0" fontId="11" fillId="3" borderId="6" xfId="0" applyNumberFormat="1" applyFont="1" applyFill="1" applyBorder="1" applyAlignment="1">
      <alignment horizontal="left" vertical="top" wrapText="1"/>
    </xf>
    <xf numFmtId="0" fontId="47" fillId="3" borderId="7" xfId="0" applyNumberFormat="1" applyFont="1" applyFill="1" applyBorder="1" applyAlignment="1">
      <alignment horizontal="left" vertical="top" wrapText="1"/>
    </xf>
    <xf numFmtId="0" fontId="47" fillId="3" borderId="2" xfId="0" applyNumberFormat="1" applyFont="1" applyFill="1" applyBorder="1" applyAlignment="1">
      <alignment horizontal="left" vertical="top" wrapText="1"/>
    </xf>
    <xf numFmtId="0" fontId="36" fillId="3" borderId="6" xfId="6" applyFont="1" applyFill="1" applyBorder="1" applyAlignment="1">
      <alignment horizontal="center" vertical="center" wrapText="1"/>
    </xf>
    <xf numFmtId="0" fontId="36" fillId="3" borderId="7" xfId="6" applyFont="1" applyFill="1" applyBorder="1" applyAlignment="1">
      <alignment horizontal="center" vertical="center" wrapText="1"/>
    </xf>
    <xf numFmtId="0" fontId="36" fillId="3" borderId="2" xfId="6" applyFont="1" applyFill="1" applyBorder="1" applyAlignment="1">
      <alignment horizontal="center" vertical="center" wrapText="1"/>
    </xf>
    <xf numFmtId="4" fontId="34" fillId="3" borderId="1" xfId="6" applyNumberFormat="1" applyFont="1" applyFill="1" applyBorder="1" applyAlignment="1">
      <alignment horizontal="center" vertical="center" wrapText="1"/>
    </xf>
    <xf numFmtId="4" fontId="11" fillId="3" borderId="6" xfId="6" applyNumberFormat="1" applyFont="1" applyFill="1" applyBorder="1" applyAlignment="1">
      <alignment vertical="center" wrapText="1"/>
    </xf>
    <xf numFmtId="4" fontId="11" fillId="3" borderId="7" xfId="6" applyNumberFormat="1" applyFont="1" applyFill="1" applyBorder="1" applyAlignment="1">
      <alignment vertical="center" wrapText="1"/>
    </xf>
    <xf numFmtId="4" fontId="11" fillId="3" borderId="2" xfId="6" applyNumberFormat="1" applyFont="1" applyFill="1" applyBorder="1" applyAlignment="1">
      <alignment vertical="center" wrapText="1"/>
    </xf>
    <xf numFmtId="4" fontId="11" fillId="3" borderId="1" xfId="6" applyNumberFormat="1" applyFont="1" applyFill="1" applyBorder="1" applyAlignment="1">
      <alignment horizontal="center" vertical="center" wrapText="1"/>
    </xf>
    <xf numFmtId="170" fontId="11" fillId="3" borderId="6" xfId="0" applyNumberFormat="1" applyFont="1" applyFill="1" applyBorder="1" applyAlignment="1">
      <alignment horizontal="left" vertical="center" wrapText="1"/>
    </xf>
    <xf numFmtId="0" fontId="0" fillId="3" borderId="7" xfId="0" applyFill="1" applyBorder="1" applyAlignment="1">
      <alignment vertical="center" wrapText="1"/>
    </xf>
    <xf numFmtId="0" fontId="0" fillId="3" borderId="2" xfId="0" applyFill="1" applyBorder="1" applyAlignment="1">
      <alignment vertical="center" wrapText="1"/>
    </xf>
    <xf numFmtId="170" fontId="11" fillId="3" borderId="6" xfId="0" applyNumberFormat="1" applyFont="1" applyFill="1" applyBorder="1" applyAlignment="1">
      <alignment horizontal="left" vertical="top" wrapText="1"/>
    </xf>
    <xf numFmtId="170" fontId="11" fillId="3" borderId="7" xfId="0" applyNumberFormat="1" applyFont="1" applyFill="1" applyBorder="1" applyAlignment="1">
      <alignment horizontal="left" vertical="top" wrapText="1"/>
    </xf>
    <xf numFmtId="0" fontId="0" fillId="3" borderId="7" xfId="0" applyFill="1" applyBorder="1" applyAlignment="1">
      <alignment vertical="top" wrapText="1"/>
    </xf>
    <xf numFmtId="0" fontId="19" fillId="3" borderId="3" xfId="0" applyFont="1" applyFill="1" applyBorder="1" applyAlignment="1">
      <alignment vertical="top" wrapText="1"/>
    </xf>
    <xf numFmtId="0" fontId="19" fillId="3" borderId="4" xfId="0" applyFont="1" applyFill="1" applyBorder="1" applyAlignment="1">
      <alignment vertical="top" wrapText="1"/>
    </xf>
    <xf numFmtId="0" fontId="11" fillId="3" borderId="3" xfId="0" applyNumberFormat="1" applyFont="1" applyFill="1" applyBorder="1" applyAlignment="1">
      <alignment vertical="top" wrapText="1"/>
    </xf>
    <xf numFmtId="0" fontId="0" fillId="3" borderId="4" xfId="0" applyFill="1" applyBorder="1" applyAlignment="1">
      <alignment wrapText="1"/>
    </xf>
    <xf numFmtId="0" fontId="0" fillId="3" borderId="5" xfId="0" applyFill="1" applyBorder="1" applyAlignment="1">
      <alignment wrapText="1"/>
    </xf>
    <xf numFmtId="170" fontId="11" fillId="3" borderId="7" xfId="0" applyNumberFormat="1" applyFont="1" applyFill="1" applyBorder="1" applyAlignment="1">
      <alignment horizontal="left" vertical="center" wrapText="1"/>
    </xf>
    <xf numFmtId="0" fontId="0" fillId="3" borderId="2" xfId="0" applyFill="1" applyBorder="1" applyAlignment="1">
      <alignment wrapText="1"/>
    </xf>
    <xf numFmtId="0" fontId="34" fillId="3" borderId="8" xfId="0" applyFont="1" applyFill="1" applyBorder="1" applyAlignment="1" applyProtection="1">
      <alignment vertical="center" wrapText="1"/>
    </xf>
    <xf numFmtId="2" fontId="34" fillId="3" borderId="1" xfId="0" applyNumberFormat="1" applyFont="1" applyFill="1" applyBorder="1" applyAlignment="1" applyProtection="1">
      <alignment horizontal="center" vertical="center" wrapText="1"/>
    </xf>
    <xf numFmtId="0" fontId="0" fillId="3" borderId="1" xfId="0" applyFill="1" applyBorder="1" applyAlignment="1">
      <alignment vertical="top" wrapText="1"/>
    </xf>
    <xf numFmtId="172" fontId="48" fillId="3" borderId="1" xfId="3" applyNumberFormat="1" applyFont="1" applyFill="1" applyBorder="1" applyAlignment="1">
      <alignment horizontal="justify" vertical="center" wrapText="1"/>
    </xf>
    <xf numFmtId="173" fontId="48" fillId="3" borderId="1" xfId="20" applyNumberFormat="1" applyFont="1" applyFill="1" applyBorder="1" applyAlignment="1">
      <alignment horizontal="center" vertical="center" wrapText="1"/>
    </xf>
    <xf numFmtId="173" fontId="48" fillId="3" borderId="1" xfId="20" applyNumberFormat="1" applyFont="1" applyFill="1" applyBorder="1" applyAlignment="1" applyProtection="1">
      <alignment horizontal="center" vertical="center" wrapText="1"/>
      <protection locked="0"/>
    </xf>
    <xf numFmtId="9" fontId="48" fillId="3" borderId="1" xfId="20" applyNumberFormat="1" applyFont="1" applyFill="1" applyBorder="1" applyAlignment="1">
      <alignment horizontal="center" vertical="center" wrapText="1"/>
    </xf>
    <xf numFmtId="0" fontId="48" fillId="3" borderId="1" xfId="3" applyFont="1" applyFill="1" applyBorder="1" applyAlignment="1">
      <alignment horizontal="justify" vertical="center" wrapText="1"/>
    </xf>
    <xf numFmtId="4" fontId="48" fillId="3" borderId="1" xfId="20" applyNumberFormat="1" applyFont="1" applyFill="1" applyBorder="1" applyAlignment="1">
      <alignment horizontal="center" vertical="center" wrapText="1"/>
    </xf>
    <xf numFmtId="0" fontId="48" fillId="3" borderId="1" xfId="3" applyFont="1" applyFill="1" applyBorder="1" applyAlignment="1">
      <alignment horizontal="left" vertical="center" wrapText="1"/>
    </xf>
    <xf numFmtId="4" fontId="49" fillId="3" borderId="1" xfId="20" applyNumberFormat="1" applyFont="1" applyFill="1" applyBorder="1" applyAlignment="1">
      <alignment horizontal="center" vertical="center" wrapText="1"/>
    </xf>
    <xf numFmtId="9" fontId="49" fillId="3" borderId="1" xfId="20" applyNumberFormat="1" applyFont="1" applyFill="1" applyBorder="1" applyAlignment="1">
      <alignment horizontal="center" vertical="center" wrapText="1"/>
    </xf>
    <xf numFmtId="0" fontId="49" fillId="3" borderId="1" xfId="3" applyFont="1" applyFill="1" applyBorder="1" applyAlignment="1">
      <alignment horizontal="left" vertical="center" wrapText="1"/>
    </xf>
    <xf numFmtId="0" fontId="49" fillId="3" borderId="1" xfId="3" applyFont="1" applyFill="1" applyBorder="1" applyAlignment="1">
      <alignment horizontal="justify" wrapText="1"/>
    </xf>
    <xf numFmtId="172" fontId="42" fillId="3" borderId="3" xfId="20" applyNumberFormat="1" applyFont="1" applyFill="1" applyBorder="1" applyAlignment="1">
      <alignment horizontal="left" vertical="center" wrapText="1"/>
    </xf>
    <xf numFmtId="172" fontId="42" fillId="3" borderId="4" xfId="20" applyNumberFormat="1" applyFont="1" applyFill="1" applyBorder="1" applyAlignment="1">
      <alignment horizontal="left" vertical="center" wrapText="1"/>
    </xf>
    <xf numFmtId="172" fontId="42" fillId="3" borderId="5" xfId="20" applyNumberFormat="1" applyFont="1" applyFill="1" applyBorder="1" applyAlignment="1">
      <alignment horizontal="left" vertical="center" wrapText="1"/>
    </xf>
    <xf numFmtId="0" fontId="48" fillId="3" borderId="1" xfId="3" applyFont="1" applyFill="1" applyBorder="1" applyAlignment="1">
      <alignment horizontal="justify" wrapText="1"/>
    </xf>
    <xf numFmtId="0" fontId="50" fillId="3" borderId="4" xfId="20" applyFont="1" applyFill="1" applyBorder="1" applyAlignment="1">
      <alignment horizontal="left" vertical="center" wrapText="1"/>
    </xf>
    <xf numFmtId="0" fontId="50" fillId="3" borderId="5" xfId="20" applyFont="1" applyFill="1" applyBorder="1" applyAlignment="1">
      <alignment horizontal="left" vertical="center" wrapText="1"/>
    </xf>
    <xf numFmtId="10" fontId="48" fillId="3" borderId="1" xfId="20" applyNumberFormat="1" applyFont="1" applyFill="1" applyBorder="1" applyAlignment="1">
      <alignment horizontal="center" vertical="center" wrapText="1"/>
    </xf>
    <xf numFmtId="0" fontId="49" fillId="3" borderId="1" xfId="3" applyFont="1" applyFill="1" applyBorder="1" applyAlignment="1">
      <alignment horizontal="left" vertical="top" wrapText="1"/>
    </xf>
    <xf numFmtId="9" fontId="49" fillId="3" borderId="1" xfId="4" applyFont="1" applyFill="1" applyBorder="1" applyAlignment="1">
      <alignment horizontal="center" vertical="center" wrapText="1"/>
    </xf>
    <xf numFmtId="10" fontId="49" fillId="3" borderId="1" xfId="20" applyNumberFormat="1" applyFont="1" applyFill="1" applyBorder="1" applyAlignment="1">
      <alignment horizontal="center" vertical="center" wrapText="1"/>
    </xf>
    <xf numFmtId="172" fontId="11" fillId="3" borderId="4" xfId="20" applyNumberFormat="1" applyFont="1" applyFill="1" applyBorder="1" applyAlignment="1">
      <alignment horizontal="left" vertical="center" wrapText="1"/>
    </xf>
    <xf numFmtId="0" fontId="49" fillId="3" borderId="1" xfId="3" applyFont="1" applyFill="1" applyBorder="1" applyAlignment="1">
      <alignment horizontal="left" wrapText="1"/>
    </xf>
    <xf numFmtId="172" fontId="11" fillId="3" borderId="5" xfId="20" applyNumberFormat="1" applyFont="1" applyFill="1" applyBorder="1" applyAlignment="1">
      <alignment horizontal="left" vertical="center" wrapText="1"/>
    </xf>
    <xf numFmtId="172" fontId="11" fillId="3" borderId="3" xfId="20" applyNumberFormat="1" applyFont="1" applyFill="1" applyBorder="1" applyAlignment="1">
      <alignment horizontal="left" vertical="top" wrapText="1"/>
    </xf>
    <xf numFmtId="172" fontId="11" fillId="3" borderId="4" xfId="20" applyNumberFormat="1" applyFont="1" applyFill="1" applyBorder="1" applyAlignment="1">
      <alignment horizontal="left" vertical="top" wrapText="1"/>
    </xf>
    <xf numFmtId="0" fontId="49" fillId="3" borderId="1" xfId="3" applyFont="1" applyFill="1" applyBorder="1" applyAlignment="1">
      <alignment horizontal="justify" vertical="center" wrapText="1"/>
    </xf>
    <xf numFmtId="172" fontId="11" fillId="3" borderId="5" xfId="20" applyNumberFormat="1" applyFont="1" applyFill="1" applyBorder="1" applyAlignment="1">
      <alignment horizontal="left" vertical="top" wrapText="1"/>
    </xf>
    <xf numFmtId="4" fontId="49" fillId="3" borderId="1" xfId="20" applyNumberFormat="1" applyFont="1" applyFill="1" applyBorder="1" applyAlignment="1" applyProtection="1">
      <alignment horizontal="center" vertical="center" wrapText="1"/>
    </xf>
    <xf numFmtId="0" fontId="48" fillId="3" borderId="1" xfId="3" applyFont="1" applyFill="1" applyBorder="1" applyAlignment="1">
      <alignment horizontal="justify" vertical="top" wrapText="1"/>
    </xf>
    <xf numFmtId="4" fontId="48" fillId="3" borderId="1" xfId="20" applyNumberFormat="1" applyFont="1" applyFill="1" applyBorder="1" applyAlignment="1" applyProtection="1">
      <alignment horizontal="center" vertical="center" wrapText="1"/>
    </xf>
    <xf numFmtId="0" fontId="48" fillId="3" borderId="1" xfId="3" applyFont="1" applyFill="1" applyBorder="1" applyAlignment="1">
      <alignment horizontal="left" vertical="top" wrapText="1"/>
    </xf>
    <xf numFmtId="172" fontId="11" fillId="3" borderId="1" xfId="20" applyNumberFormat="1" applyFont="1" applyFill="1" applyBorder="1" applyAlignment="1">
      <alignment horizontal="left" vertical="center" wrapText="1"/>
    </xf>
    <xf numFmtId="172" fontId="42" fillId="3" borderId="1" xfId="20" applyNumberFormat="1" applyFont="1" applyFill="1" applyBorder="1" applyAlignment="1">
      <alignment horizontal="left" vertical="center" wrapText="1"/>
    </xf>
    <xf numFmtId="0" fontId="11" fillId="3" borderId="3" xfId="20" applyFont="1" applyFill="1" applyBorder="1" applyAlignment="1">
      <alignment horizontal="left" vertical="top" wrapText="1"/>
    </xf>
    <xf numFmtId="0" fontId="11" fillId="3" borderId="4" xfId="20" applyFont="1" applyFill="1" applyBorder="1" applyAlignment="1">
      <alignment horizontal="left" vertical="top" wrapText="1"/>
    </xf>
    <xf numFmtId="0" fontId="11" fillId="3" borderId="5" xfId="20" applyFont="1" applyFill="1" applyBorder="1" applyAlignment="1">
      <alignment horizontal="left" vertical="top" wrapText="1"/>
    </xf>
    <xf numFmtId="0" fontId="14" fillId="3" borderId="0" xfId="0" applyFont="1" applyFill="1"/>
    <xf numFmtId="4" fontId="3" fillId="3" borderId="0" xfId="0" applyNumberFormat="1" applyFont="1" applyFill="1" applyBorder="1" applyAlignment="1">
      <alignment horizontal="justify" vertical="center" wrapText="1"/>
    </xf>
    <xf numFmtId="0" fontId="4" fillId="3" borderId="0" xfId="0" applyFont="1" applyFill="1" applyAlignment="1">
      <alignment horizont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justify"/>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justify" vertical="center" wrapText="1"/>
    </xf>
    <xf numFmtId="1" fontId="4"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justify" vertical="center" wrapText="1"/>
    </xf>
    <xf numFmtId="0" fontId="5" fillId="3" borderId="1" xfId="0" applyFont="1" applyFill="1" applyBorder="1" applyAlignment="1">
      <alignment horizontal="center" vertical="center" wrapText="1"/>
    </xf>
    <xf numFmtId="0" fontId="5" fillId="3" borderId="2" xfId="0" applyFont="1" applyFill="1" applyBorder="1" applyAlignment="1" applyProtection="1">
      <alignment horizontal="left" vertical="center" wrapText="1"/>
    </xf>
    <xf numFmtId="4" fontId="5" fillId="3" borderId="2" xfId="0" applyNumberFormat="1" applyFont="1" applyFill="1" applyBorder="1" applyAlignment="1" applyProtection="1">
      <alignment horizontal="center" vertical="center" wrapText="1"/>
    </xf>
    <xf numFmtId="0" fontId="13" fillId="3" borderId="2" xfId="0" applyFont="1" applyFill="1" applyBorder="1" applyAlignment="1">
      <alignment horizontal="justify" vertical="center" wrapText="1"/>
    </xf>
    <xf numFmtId="0" fontId="5" fillId="3" borderId="1" xfId="0" applyFont="1" applyFill="1" applyBorder="1" applyAlignment="1">
      <alignment horizontal="left" vertical="center" wrapText="1"/>
    </xf>
    <xf numFmtId="4" fontId="5" fillId="3" borderId="1" xfId="0" applyNumberFormat="1" applyFont="1" applyFill="1" applyBorder="1" applyAlignment="1">
      <alignment horizontal="center" vertical="center" wrapText="1"/>
    </xf>
    <xf numFmtId="4" fontId="5" fillId="3" borderId="1" xfId="0" applyNumberFormat="1" applyFont="1" applyFill="1" applyBorder="1" applyAlignment="1" applyProtection="1">
      <alignment horizontal="center" vertical="center" wrapText="1"/>
    </xf>
    <xf numFmtId="0" fontId="13" fillId="3" borderId="1" xfId="0" applyFont="1" applyFill="1" applyBorder="1" applyAlignment="1">
      <alignment horizontal="left" vertical="top" wrapText="1"/>
    </xf>
    <xf numFmtId="0" fontId="5" fillId="3" borderId="1" xfId="0" applyFont="1" applyFill="1" applyBorder="1" applyAlignment="1">
      <alignment horizontal="justify" wrapText="1"/>
    </xf>
    <xf numFmtId="0" fontId="13" fillId="3" borderId="1" xfId="0" applyFont="1" applyFill="1" applyBorder="1" applyAlignment="1">
      <alignment horizontal="justify" vertical="center" wrapText="1"/>
    </xf>
    <xf numFmtId="0" fontId="3" fillId="3" borderId="1" xfId="0" applyFont="1" applyFill="1" applyBorder="1" applyAlignment="1">
      <alignment horizontal="justify" wrapText="1"/>
    </xf>
    <xf numFmtId="4" fontId="3" fillId="3" borderId="1" xfId="0" applyNumberFormat="1" applyFont="1" applyFill="1" applyBorder="1" applyAlignment="1">
      <alignment horizontal="center" vertical="center" wrapText="1"/>
    </xf>
    <xf numFmtId="4" fontId="3" fillId="3" borderId="1" xfId="0" applyNumberFormat="1" applyFont="1" applyFill="1" applyBorder="1" applyAlignment="1" applyProtection="1">
      <alignment horizontal="center" vertical="center" wrapText="1"/>
    </xf>
    <xf numFmtId="0" fontId="13"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13" fillId="3" borderId="0" xfId="0" applyFont="1" applyFill="1"/>
    <xf numFmtId="0" fontId="13" fillId="3" borderId="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5" xfId="0" applyFont="1" applyFill="1" applyBorder="1" applyAlignment="1">
      <alignment horizontal="center" vertical="top"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5" fillId="3" borderId="1" xfId="0" applyFont="1" applyFill="1" applyBorder="1" applyAlignment="1">
      <alignment horizontal="justify" vertical="center" wrapText="1"/>
    </xf>
    <xf numFmtId="0" fontId="13" fillId="3" borderId="1" xfId="19" applyFont="1" applyFill="1" applyBorder="1" applyAlignment="1">
      <alignment horizontal="left" vertical="top" wrapText="1"/>
    </xf>
    <xf numFmtId="0" fontId="5" fillId="3" borderId="1" xfId="0" applyFont="1" applyFill="1" applyBorder="1" applyAlignment="1">
      <alignment horizontal="justify" vertical="center" wrapText="1"/>
    </xf>
    <xf numFmtId="0" fontId="13" fillId="3" borderId="8" xfId="0" applyFont="1" applyFill="1" applyBorder="1" applyAlignment="1">
      <alignment horizontal="justify" vertical="center" wrapText="1"/>
    </xf>
    <xf numFmtId="0" fontId="13" fillId="3" borderId="8" xfId="0" applyFont="1" applyFill="1" applyBorder="1" applyAlignment="1">
      <alignment horizontal="left" vertical="center" wrapText="1"/>
    </xf>
    <xf numFmtId="2" fontId="5" fillId="3" borderId="1" xfId="0" applyNumberFormat="1" applyFont="1" applyFill="1" applyBorder="1" applyAlignment="1" applyProtection="1">
      <alignment horizontal="center" vertical="center" wrapText="1"/>
    </xf>
    <xf numFmtId="164" fontId="13" fillId="3" borderId="6" xfId="0" applyNumberFormat="1" applyFont="1" applyFill="1" applyBorder="1" applyAlignment="1" applyProtection="1">
      <alignment horizontal="left" vertical="top" wrapText="1"/>
    </xf>
    <xf numFmtId="164" fontId="13" fillId="3" borderId="7" xfId="0" applyNumberFormat="1" applyFont="1" applyFill="1" applyBorder="1" applyAlignment="1" applyProtection="1">
      <alignment horizontal="left" vertical="top" wrapText="1"/>
    </xf>
    <xf numFmtId="2" fontId="3" fillId="3" borderId="1" xfId="0" applyNumberFormat="1" applyFont="1" applyFill="1" applyBorder="1" applyAlignment="1" applyProtection="1">
      <alignment horizontal="center" vertical="center" wrapText="1"/>
    </xf>
    <xf numFmtId="164" fontId="13" fillId="3" borderId="2" xfId="0" applyNumberFormat="1" applyFont="1" applyFill="1" applyBorder="1" applyAlignment="1" applyProtection="1">
      <alignment horizontal="left" vertical="top" wrapText="1"/>
    </xf>
    <xf numFmtId="164" fontId="25" fillId="3" borderId="1" xfId="0" applyNumberFormat="1" applyFont="1" applyFill="1" applyBorder="1" applyAlignment="1" applyProtection="1">
      <alignment horizontal="justify" vertical="center" wrapText="1"/>
    </xf>
    <xf numFmtId="164" fontId="13" fillId="3" borderId="1" xfId="0" applyNumberFormat="1" applyFont="1" applyFill="1" applyBorder="1" applyAlignment="1" applyProtection="1">
      <alignment horizontal="justify" vertical="center" wrapText="1"/>
    </xf>
    <xf numFmtId="49" fontId="13" fillId="3" borderId="6" xfId="0" applyNumberFormat="1" applyFont="1" applyFill="1" applyBorder="1" applyAlignment="1" applyProtection="1">
      <alignment horizontal="left" vertical="top" wrapText="1"/>
    </xf>
    <xf numFmtId="49" fontId="13" fillId="3" borderId="7" xfId="0" applyNumberFormat="1" applyFont="1" applyFill="1" applyBorder="1" applyAlignment="1" applyProtection="1">
      <alignment horizontal="left" vertical="top" wrapText="1"/>
    </xf>
    <xf numFmtId="49" fontId="13" fillId="3" borderId="2" xfId="0" applyNumberFormat="1" applyFont="1" applyFill="1" applyBorder="1" applyAlignment="1" applyProtection="1">
      <alignment horizontal="left" vertical="top" wrapText="1"/>
    </xf>
    <xf numFmtId="49" fontId="13" fillId="3" borderId="6" xfId="0" applyNumberFormat="1" applyFont="1" applyFill="1" applyBorder="1" applyAlignment="1" applyProtection="1">
      <alignment horizontal="justify" vertical="center" wrapText="1"/>
    </xf>
    <xf numFmtId="49" fontId="13" fillId="3" borderId="7" xfId="0" applyNumberFormat="1" applyFont="1" applyFill="1" applyBorder="1" applyAlignment="1" applyProtection="1">
      <alignment horizontal="justify" vertical="center" wrapText="1"/>
    </xf>
    <xf numFmtId="49" fontId="13" fillId="3" borderId="2" xfId="0" applyNumberFormat="1" applyFont="1" applyFill="1" applyBorder="1" applyAlignment="1" applyProtection="1">
      <alignment horizontal="justify" vertical="center" wrapText="1"/>
    </xf>
    <xf numFmtId="49" fontId="13" fillId="3" borderId="1" xfId="0" applyNumberFormat="1" applyFont="1" applyFill="1" applyBorder="1" applyAlignment="1" applyProtection="1">
      <alignment horizontal="justify" vertical="center" wrapText="1"/>
    </xf>
    <xf numFmtId="164" fontId="13" fillId="3" borderId="6" xfId="0" applyNumberFormat="1" applyFont="1" applyFill="1" applyBorder="1" applyAlignment="1" applyProtection="1">
      <alignment horizontal="justify" vertical="top" wrapText="1"/>
    </xf>
    <xf numFmtId="164" fontId="13" fillId="3" borderId="7" xfId="0" applyNumberFormat="1" applyFont="1" applyFill="1" applyBorder="1" applyAlignment="1" applyProtection="1">
      <alignment horizontal="justify" vertical="top" wrapText="1"/>
    </xf>
    <xf numFmtId="164" fontId="13" fillId="3" borderId="2" xfId="0" applyNumberFormat="1" applyFont="1" applyFill="1" applyBorder="1" applyAlignment="1" applyProtection="1">
      <alignment horizontal="justify" vertical="top" wrapText="1"/>
    </xf>
    <xf numFmtId="0" fontId="5" fillId="3" borderId="1" xfId="0" applyFont="1" applyFill="1" applyBorder="1" applyAlignment="1">
      <alignment horizontal="justify" vertical="top" wrapText="1"/>
    </xf>
    <xf numFmtId="4" fontId="13" fillId="3" borderId="3" xfId="0" applyNumberFormat="1" applyFont="1" applyFill="1" applyBorder="1" applyAlignment="1" applyProtection="1">
      <alignment horizontal="left" vertical="top" wrapText="1"/>
    </xf>
    <xf numFmtId="4" fontId="13" fillId="3" borderId="4" xfId="0" applyNumberFormat="1" applyFont="1" applyFill="1" applyBorder="1" applyAlignment="1" applyProtection="1">
      <alignment horizontal="left" vertical="top" wrapText="1"/>
    </xf>
    <xf numFmtId="0" fontId="3" fillId="3" borderId="1" xfId="0" applyFont="1" applyFill="1" applyBorder="1" applyAlignment="1">
      <alignment horizontal="left" wrapText="1"/>
    </xf>
    <xf numFmtId="4" fontId="13" fillId="3" borderId="5" xfId="0" applyNumberFormat="1" applyFont="1" applyFill="1" applyBorder="1" applyAlignment="1" applyProtection="1">
      <alignment horizontal="left" vertical="top" wrapText="1"/>
    </xf>
    <xf numFmtId="4" fontId="25" fillId="3" borderId="8" xfId="0" applyNumberFormat="1" applyFont="1" applyFill="1" applyBorder="1" applyAlignment="1" applyProtection="1">
      <alignment horizontal="center" vertical="center" wrapText="1"/>
    </xf>
    <xf numFmtId="4" fontId="13" fillId="3" borderId="8" xfId="0" applyNumberFormat="1" applyFont="1" applyFill="1" applyBorder="1" applyAlignment="1">
      <alignment horizontal="center" vertical="center" wrapText="1"/>
    </xf>
    <xf numFmtId="4" fontId="27" fillId="3" borderId="8" xfId="0" applyNumberFormat="1" applyFont="1" applyFill="1" applyBorder="1" applyAlignment="1" applyProtection="1">
      <alignment horizontal="center" vertical="center" wrapText="1"/>
    </xf>
    <xf numFmtId="4" fontId="28" fillId="3" borderId="8" xfId="0" applyNumberFormat="1" applyFont="1" applyFill="1" applyBorder="1" applyAlignment="1" applyProtection="1">
      <alignment horizontal="center" vertical="center" wrapText="1"/>
    </xf>
    <xf numFmtId="4" fontId="26" fillId="3" borderId="8" xfId="0" applyNumberFormat="1" applyFont="1" applyFill="1" applyBorder="1" applyAlignment="1" applyProtection="1">
      <alignment horizontal="left" vertical="center" wrapText="1"/>
    </xf>
    <xf numFmtId="4" fontId="25" fillId="3" borderId="8" xfId="0" applyNumberFormat="1" applyFont="1" applyFill="1" applyBorder="1" applyAlignment="1">
      <alignment horizont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pplyProtection="1">
      <alignment horizontal="left" vertical="center" wrapText="1"/>
    </xf>
    <xf numFmtId="167" fontId="25" fillId="3" borderId="6" xfId="0" applyNumberFormat="1" applyFont="1" applyFill="1" applyBorder="1" applyAlignment="1" applyProtection="1">
      <alignment horizontal="center" vertical="center" wrapText="1"/>
    </xf>
    <xf numFmtId="2" fontId="5" fillId="3" borderId="1" xfId="0" applyNumberFormat="1" applyFont="1" applyFill="1" applyBorder="1" applyAlignment="1">
      <alignment horizontal="center" vertical="center" wrapText="1"/>
    </xf>
    <xf numFmtId="167" fontId="25" fillId="3" borderId="7" xfId="0" applyNumberFormat="1" applyFont="1" applyFill="1" applyBorder="1" applyAlignment="1" applyProtection="1">
      <alignment horizontal="center" vertical="center" wrapText="1"/>
    </xf>
    <xf numFmtId="2" fontId="3" fillId="3" borderId="1" xfId="0" applyNumberFormat="1" applyFont="1" applyFill="1" applyBorder="1" applyAlignment="1">
      <alignment horizontal="center" vertical="center" wrapText="1"/>
    </xf>
    <xf numFmtId="167" fontId="25" fillId="3" borderId="2" xfId="0" applyNumberFormat="1" applyFont="1" applyFill="1" applyBorder="1" applyAlignment="1" applyProtection="1">
      <alignment horizontal="center" vertical="center" wrapText="1"/>
    </xf>
    <xf numFmtId="0" fontId="5" fillId="3" borderId="0" xfId="0" applyFont="1" applyFill="1" applyBorder="1" applyAlignment="1">
      <alignment horizontal="left" vertical="center" wrapText="1"/>
    </xf>
    <xf numFmtId="167" fontId="13" fillId="3" borderId="6" xfId="0" applyNumberFormat="1" applyFont="1" applyFill="1" applyBorder="1" applyAlignment="1" applyProtection="1">
      <alignment horizontal="center" vertical="top" wrapText="1"/>
    </xf>
    <xf numFmtId="167" fontId="13" fillId="3" borderId="7" xfId="0" applyNumberFormat="1" applyFont="1" applyFill="1" applyBorder="1" applyAlignment="1" applyProtection="1">
      <alignment horizontal="center" vertical="top" wrapText="1"/>
    </xf>
    <xf numFmtId="167" fontId="13" fillId="3" borderId="2" xfId="0" applyNumberFormat="1" applyFont="1" applyFill="1" applyBorder="1" applyAlignment="1" applyProtection="1">
      <alignment horizontal="center" vertical="top" wrapText="1"/>
    </xf>
    <xf numFmtId="167" fontId="13" fillId="3" borderId="6" xfId="0" applyNumberFormat="1" applyFont="1" applyFill="1" applyBorder="1" applyAlignment="1" applyProtection="1">
      <alignment horizontal="left" vertical="top" wrapText="1"/>
    </xf>
    <xf numFmtId="0" fontId="5" fillId="3" borderId="2" xfId="0" applyFont="1" applyFill="1" applyBorder="1" applyAlignment="1">
      <alignment horizontal="justify" wrapText="1"/>
    </xf>
    <xf numFmtId="167" fontId="13" fillId="3" borderId="7" xfId="0" applyNumberFormat="1" applyFont="1" applyFill="1" applyBorder="1" applyAlignment="1" applyProtection="1">
      <alignment horizontal="left" vertical="top" wrapText="1"/>
    </xf>
    <xf numFmtId="167" fontId="13" fillId="3" borderId="2" xfId="0" applyNumberFormat="1" applyFont="1" applyFill="1" applyBorder="1" applyAlignment="1" applyProtection="1">
      <alignment horizontal="left" vertical="top" wrapText="1"/>
    </xf>
    <xf numFmtId="0" fontId="5" fillId="3" borderId="1" xfId="0" applyFont="1" applyFill="1" applyBorder="1" applyAlignment="1">
      <alignment vertical="center" wrapText="1"/>
    </xf>
    <xf numFmtId="167" fontId="13" fillId="3" borderId="1" xfId="0" applyNumberFormat="1" applyFont="1" applyFill="1" applyBorder="1" applyAlignment="1" applyProtection="1">
      <alignment horizontal="left" vertical="top" wrapText="1"/>
    </xf>
    <xf numFmtId="0" fontId="5" fillId="3" borderId="0" xfId="0" applyFont="1" applyFill="1" applyBorder="1" applyAlignment="1">
      <alignment vertical="center" wrapText="1"/>
    </xf>
    <xf numFmtId="167" fontId="12" fillId="3" borderId="6" xfId="0" applyNumberFormat="1" applyFont="1" applyFill="1" applyBorder="1" applyAlignment="1" applyProtection="1">
      <alignment horizontal="left" vertical="top" wrapText="1"/>
    </xf>
    <xf numFmtId="167" fontId="24" fillId="3" borderId="7" xfId="0" applyNumberFormat="1" applyFont="1" applyFill="1" applyBorder="1" applyAlignment="1" applyProtection="1">
      <alignment horizontal="left" vertical="top" wrapText="1"/>
    </xf>
    <xf numFmtId="167" fontId="24" fillId="3" borderId="2" xfId="0" applyNumberFormat="1" applyFont="1" applyFill="1" applyBorder="1" applyAlignment="1" applyProtection="1">
      <alignment horizontal="left" vertical="top" wrapText="1"/>
    </xf>
    <xf numFmtId="164" fontId="12" fillId="3" borderId="6" xfId="0" applyNumberFormat="1" applyFont="1" applyFill="1" applyBorder="1" applyAlignment="1" applyProtection="1">
      <alignment horizontal="left" vertical="top" wrapText="1"/>
    </xf>
    <xf numFmtId="164" fontId="24" fillId="3" borderId="7" xfId="0" applyNumberFormat="1" applyFont="1" applyFill="1" applyBorder="1" applyAlignment="1" applyProtection="1">
      <alignment horizontal="left" vertical="top" wrapText="1"/>
    </xf>
    <xf numFmtId="164" fontId="24" fillId="3" borderId="2" xfId="0" applyNumberFormat="1" applyFont="1" applyFill="1" applyBorder="1" applyAlignment="1" applyProtection="1">
      <alignment horizontal="left" vertical="top" wrapText="1"/>
    </xf>
    <xf numFmtId="167" fontId="25" fillId="3" borderId="6" xfId="0" applyNumberFormat="1" applyFont="1" applyFill="1" applyBorder="1" applyAlignment="1" applyProtection="1">
      <alignment horizontal="left" vertical="top" wrapText="1"/>
    </xf>
    <xf numFmtId="167" fontId="25" fillId="3" borderId="7" xfId="0" applyNumberFormat="1" applyFont="1" applyFill="1" applyBorder="1" applyAlignment="1" applyProtection="1">
      <alignment horizontal="left" vertical="top" wrapText="1"/>
    </xf>
    <xf numFmtId="167" fontId="25" fillId="3" borderId="2" xfId="0" applyNumberFormat="1" applyFont="1" applyFill="1" applyBorder="1" applyAlignment="1" applyProtection="1">
      <alignment horizontal="left" vertical="top" wrapText="1"/>
    </xf>
    <xf numFmtId="167" fontId="25" fillId="3" borderId="1" xfId="0" applyNumberFormat="1" applyFont="1" applyFill="1" applyBorder="1" applyAlignment="1" applyProtection="1">
      <alignment horizontal="left" vertical="top" wrapText="1"/>
    </xf>
    <xf numFmtId="167" fontId="13" fillId="3" borderId="1" xfId="0" applyNumberFormat="1" applyFont="1" applyFill="1" applyBorder="1" applyAlignment="1" applyProtection="1">
      <alignment horizontal="left" vertical="top" wrapText="1"/>
    </xf>
    <xf numFmtId="2" fontId="5" fillId="3" borderId="1" xfId="0" applyNumberFormat="1" applyFont="1" applyFill="1" applyBorder="1" applyAlignment="1">
      <alignment horizontal="left" vertical="top" wrapText="1"/>
    </xf>
    <xf numFmtId="4" fontId="5" fillId="3" borderId="1" xfId="0" applyNumberFormat="1" applyFont="1" applyFill="1" applyBorder="1" applyAlignment="1">
      <alignment horizontal="center" vertical="center"/>
    </xf>
    <xf numFmtId="2" fontId="20" fillId="3" borderId="1" xfId="0" applyNumberFormat="1" applyFont="1" applyFill="1" applyBorder="1" applyAlignment="1">
      <alignment horizontal="center" vertical="center" wrapText="1"/>
    </xf>
    <xf numFmtId="4" fontId="5" fillId="3" borderId="8" xfId="0" applyNumberFormat="1" applyFont="1" applyFill="1" applyBorder="1" applyAlignment="1">
      <alignment horizontal="center" vertical="center"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4" fontId="5" fillId="3" borderId="7" xfId="0" applyNumberFormat="1" applyFont="1" applyFill="1" applyBorder="1" applyAlignment="1">
      <alignment horizontal="center" vertical="center"/>
    </xf>
    <xf numFmtId="2" fontId="3" fillId="3" borderId="1" xfId="0" applyNumberFormat="1" applyFont="1" applyFill="1" applyBorder="1" applyAlignment="1">
      <alignment horizontal="left" vertical="top" wrapText="1"/>
    </xf>
    <xf numFmtId="4" fontId="3" fillId="3" borderId="8"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2" fontId="5" fillId="3" borderId="2" xfId="0" applyNumberFormat="1" applyFont="1" applyFill="1" applyBorder="1" applyAlignment="1">
      <alignment horizontal="left" vertical="top" wrapText="1"/>
    </xf>
    <xf numFmtId="4" fontId="5" fillId="3" borderId="0" xfId="0" applyNumberFormat="1" applyFont="1" applyFill="1" applyAlignment="1">
      <alignment horizontal="center" vertical="center"/>
    </xf>
    <xf numFmtId="2" fontId="20" fillId="3" borderId="6" xfId="0" applyNumberFormat="1" applyFont="1" applyFill="1" applyBorder="1" applyAlignment="1">
      <alignment horizontal="center" vertical="center" wrapText="1"/>
    </xf>
    <xf numFmtId="2" fontId="20" fillId="3" borderId="2" xfId="0" applyNumberFormat="1"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2" fontId="3" fillId="3" borderId="0" xfId="0" applyNumberFormat="1" applyFont="1" applyFill="1" applyBorder="1" applyAlignment="1">
      <alignment horizontal="left" vertical="top" wrapText="1"/>
    </xf>
    <xf numFmtId="0" fontId="25" fillId="3" borderId="5" xfId="0" applyFont="1" applyFill="1" applyBorder="1" applyAlignment="1">
      <alignment horizontal="center" vertical="center" wrapText="1"/>
    </xf>
    <xf numFmtId="2" fontId="13" fillId="3" borderId="6" xfId="0" applyNumberFormat="1" applyFont="1" applyFill="1" applyBorder="1" applyAlignment="1">
      <alignment horizontal="left" vertical="top" wrapText="1"/>
    </xf>
    <xf numFmtId="2" fontId="13" fillId="3" borderId="2" xfId="0" applyNumberFormat="1" applyFont="1" applyFill="1" applyBorder="1" applyAlignment="1">
      <alignment horizontal="left" vertical="top" wrapText="1"/>
    </xf>
    <xf numFmtId="2" fontId="5" fillId="3" borderId="1" xfId="2" applyNumberFormat="1" applyFont="1" applyFill="1" applyBorder="1" applyAlignment="1">
      <alignment horizontal="left" vertical="top" wrapText="1"/>
    </xf>
    <xf numFmtId="0" fontId="13" fillId="3" borderId="6" xfId="0" applyFont="1" applyFill="1" applyBorder="1" applyAlignment="1">
      <alignment horizontal="left" vertical="top" wrapText="1"/>
    </xf>
    <xf numFmtId="164" fontId="25" fillId="3" borderId="6" xfId="0" applyNumberFormat="1" applyFont="1" applyFill="1" applyBorder="1" applyAlignment="1" applyProtection="1">
      <alignment horizontal="center" vertical="center" wrapText="1"/>
    </xf>
    <xf numFmtId="0" fontId="13" fillId="3" borderId="6" xfId="0" applyFont="1" applyFill="1" applyBorder="1" applyAlignment="1">
      <alignment horizontal="left" vertical="center" wrapText="1"/>
    </xf>
    <xf numFmtId="0" fontId="13" fillId="3" borderId="2"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168" fontId="13" fillId="3" borderId="6" xfId="0" applyNumberFormat="1" applyFont="1" applyFill="1" applyBorder="1" applyAlignment="1">
      <alignment horizontal="center" vertical="top" wrapText="1"/>
    </xf>
    <xf numFmtId="168" fontId="13" fillId="3" borderId="2" xfId="0" applyNumberFormat="1" applyFont="1" applyFill="1" applyBorder="1" applyAlignment="1">
      <alignment horizontal="center" vertical="top" wrapText="1"/>
    </xf>
    <xf numFmtId="0" fontId="13" fillId="3" borderId="1" xfId="0" applyFont="1" applyFill="1" applyBorder="1" applyAlignment="1">
      <alignment vertical="top" wrapText="1"/>
    </xf>
    <xf numFmtId="0" fontId="13" fillId="3" borderId="6" xfId="0" applyFont="1" applyFill="1" applyBorder="1" applyAlignment="1">
      <alignment horizontal="left" vertical="top" wrapText="1"/>
    </xf>
    <xf numFmtId="2" fontId="3" fillId="3" borderId="0" xfId="0" applyNumberFormat="1" applyFont="1" applyFill="1" applyBorder="1" applyAlignment="1">
      <alignment horizontal="left" vertical="center" wrapText="1"/>
    </xf>
    <xf numFmtId="0" fontId="13" fillId="3" borderId="2" xfId="0" applyFont="1" applyFill="1" applyBorder="1" applyAlignment="1">
      <alignment horizontal="left" vertical="top" wrapText="1"/>
    </xf>
    <xf numFmtId="2" fontId="5" fillId="3" borderId="1" xfId="0" applyNumberFormat="1" applyFont="1" applyFill="1" applyBorder="1" applyAlignment="1">
      <alignment horizontal="left" wrapText="1"/>
    </xf>
    <xf numFmtId="0" fontId="13" fillId="3" borderId="7" xfId="0" applyFont="1" applyFill="1" applyBorder="1" applyAlignment="1">
      <alignment horizontal="left" vertical="top" wrapText="1"/>
    </xf>
    <xf numFmtId="2" fontId="5" fillId="3" borderId="0" xfId="0" applyNumberFormat="1" applyFont="1" applyFill="1" applyBorder="1" applyAlignment="1">
      <alignment horizontal="left" vertical="center" wrapText="1"/>
    </xf>
    <xf numFmtId="0" fontId="13" fillId="3" borderId="7" xfId="0" applyFont="1" applyFill="1" applyBorder="1" applyAlignment="1">
      <alignment horizontal="left" vertical="top" wrapText="1"/>
    </xf>
    <xf numFmtId="0" fontId="12" fillId="3" borderId="3" xfId="0" applyFont="1" applyFill="1" applyBorder="1" applyAlignment="1">
      <alignment horizontal="justify" vertical="top" wrapText="1"/>
    </xf>
    <xf numFmtId="0" fontId="12" fillId="3" borderId="4" xfId="0" applyFont="1" applyFill="1" applyBorder="1" applyAlignment="1">
      <alignment horizontal="justify" vertical="top" wrapText="1"/>
    </xf>
    <xf numFmtId="0" fontId="12" fillId="3" borderId="5" xfId="0" applyFont="1" applyFill="1" applyBorder="1" applyAlignment="1">
      <alignment horizontal="justify" vertical="top" wrapText="1"/>
    </xf>
    <xf numFmtId="168" fontId="13" fillId="3" borderId="1" xfId="0" applyNumberFormat="1" applyFont="1" applyFill="1" applyBorder="1" applyAlignment="1">
      <alignment horizontal="left" vertical="center" wrapText="1"/>
    </xf>
    <xf numFmtId="2" fontId="17" fillId="3" borderId="1" xfId="0" applyNumberFormat="1" applyFont="1" applyFill="1" applyBorder="1" applyAlignment="1">
      <alignment horizontal="left" vertical="top" wrapText="1"/>
    </xf>
    <xf numFmtId="168" fontId="13" fillId="3" borderId="6" xfId="0" applyNumberFormat="1" applyFont="1" applyFill="1" applyBorder="1" applyAlignment="1">
      <alignment horizontal="center" vertical="center" wrapText="1"/>
    </xf>
    <xf numFmtId="168" fontId="13" fillId="3" borderId="7" xfId="0" applyNumberFormat="1" applyFont="1" applyFill="1" applyBorder="1" applyAlignment="1">
      <alignment horizontal="center" vertical="center" wrapText="1"/>
    </xf>
    <xf numFmtId="168" fontId="13" fillId="3" borderId="2"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2" fontId="3" fillId="3" borderId="1" xfId="0" applyNumberFormat="1" applyFont="1" applyFill="1" applyBorder="1" applyAlignment="1">
      <alignment horizontal="left" vertical="center" wrapText="1"/>
    </xf>
    <xf numFmtId="4" fontId="14" fillId="3"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2" fontId="28" fillId="3" borderId="1" xfId="0" applyNumberFormat="1" applyFont="1" applyFill="1" applyBorder="1" applyAlignment="1">
      <alignment horizontal="left" vertical="center" wrapText="1"/>
    </xf>
    <xf numFmtId="0" fontId="5" fillId="3" borderId="1" xfId="0" applyFont="1" applyFill="1" applyBorder="1" applyAlignment="1" applyProtection="1">
      <alignment horizontal="justify" vertical="top" wrapText="1"/>
    </xf>
    <xf numFmtId="2" fontId="24" fillId="3" borderId="6" xfId="0" applyNumberFormat="1" applyFont="1" applyFill="1" applyBorder="1" applyAlignment="1" applyProtection="1">
      <alignment horizontal="left" vertical="center" wrapText="1"/>
    </xf>
    <xf numFmtId="2" fontId="24" fillId="3" borderId="7" xfId="0" applyNumberFormat="1" applyFont="1" applyFill="1" applyBorder="1" applyAlignment="1" applyProtection="1">
      <alignment horizontal="left" vertical="center" wrapText="1"/>
    </xf>
    <xf numFmtId="2" fontId="24" fillId="3" borderId="2" xfId="0" applyNumberFormat="1" applyFont="1" applyFill="1" applyBorder="1" applyAlignment="1" applyProtection="1">
      <alignment horizontal="left" vertical="center" wrapText="1"/>
    </xf>
    <xf numFmtId="2" fontId="13" fillId="3" borderId="1" xfId="0" applyNumberFormat="1" applyFont="1" applyFill="1" applyBorder="1" applyAlignment="1">
      <alignment horizontal="center" vertical="center" wrapText="1"/>
    </xf>
    <xf numFmtId="0" fontId="5" fillId="3" borderId="1" xfId="0" applyFont="1" applyFill="1" applyBorder="1" applyAlignment="1">
      <alignment horizontal="left" wrapText="1"/>
    </xf>
    <xf numFmtId="2" fontId="13" fillId="3" borderId="6" xfId="0" applyNumberFormat="1" applyFont="1" applyFill="1" applyBorder="1" applyAlignment="1">
      <alignment horizontal="left" vertical="center" wrapText="1"/>
    </xf>
    <xf numFmtId="2" fontId="13" fillId="3" borderId="7" xfId="0" applyNumberFormat="1" applyFont="1" applyFill="1" applyBorder="1" applyAlignment="1">
      <alignment horizontal="left" vertical="center" wrapText="1"/>
    </xf>
    <xf numFmtId="2" fontId="13" fillId="3" borderId="2" xfId="0" applyNumberFormat="1" applyFont="1" applyFill="1" applyBorder="1" applyAlignment="1">
      <alignment horizontal="left" vertical="center" wrapText="1"/>
    </xf>
    <xf numFmtId="0" fontId="5" fillId="3" borderId="1" xfId="0" applyFont="1" applyFill="1" applyBorder="1" applyAlignment="1">
      <alignment horizontal="left" vertical="top" wrapText="1"/>
    </xf>
    <xf numFmtId="2" fontId="13" fillId="3" borderId="7" xfId="0" applyNumberFormat="1" applyFont="1" applyFill="1" applyBorder="1" applyAlignment="1">
      <alignment horizontal="left" vertical="top" wrapText="1"/>
    </xf>
    <xf numFmtId="14" fontId="3" fillId="3" borderId="1" xfId="0" applyNumberFormat="1" applyFont="1" applyFill="1" applyBorder="1" applyAlignment="1">
      <alignment horizontal="justify" wrapText="1"/>
    </xf>
    <xf numFmtId="0" fontId="4" fillId="3" borderId="1" xfId="0" applyFont="1" applyFill="1" applyBorder="1" applyAlignment="1">
      <alignment horizontal="justify" vertical="top" wrapText="1"/>
    </xf>
    <xf numFmtId="2" fontId="4" fillId="3" borderId="1" xfId="0" applyNumberFormat="1" applyFont="1" applyFill="1" applyBorder="1" applyAlignment="1">
      <alignment horizontal="center" vertical="center" wrapText="1"/>
    </xf>
    <xf numFmtId="2" fontId="4" fillId="3" borderId="1" xfId="0" applyNumberFormat="1" applyFont="1" applyFill="1" applyBorder="1" applyAlignment="1" applyProtection="1">
      <alignment horizontal="center" vertical="center" wrapText="1"/>
    </xf>
    <xf numFmtId="0" fontId="14" fillId="3" borderId="1" xfId="0" applyFont="1" applyFill="1" applyBorder="1" applyAlignment="1">
      <alignment horizontal="justify" vertical="top" wrapText="1"/>
    </xf>
    <xf numFmtId="0" fontId="14" fillId="3" borderId="1" xfId="0" applyFont="1" applyFill="1" applyBorder="1" applyAlignment="1">
      <alignment horizontal="justify" wrapText="1"/>
    </xf>
    <xf numFmtId="2" fontId="14" fillId="3" borderId="1" xfId="0" applyNumberFormat="1" applyFont="1" applyFill="1" applyBorder="1" applyAlignment="1">
      <alignment horizontal="center" vertical="center" wrapText="1"/>
    </xf>
    <xf numFmtId="2" fontId="14" fillId="3" borderId="1" xfId="0" applyNumberFormat="1" applyFont="1" applyFill="1" applyBorder="1" applyAlignment="1" applyProtection="1">
      <alignment horizontal="center" vertical="center" wrapText="1"/>
    </xf>
    <xf numFmtId="0" fontId="21" fillId="3" borderId="8" xfId="1" applyFont="1" applyFill="1" applyBorder="1" applyAlignment="1">
      <alignment horizontal="left" vertical="top" wrapText="1"/>
    </xf>
    <xf numFmtId="0" fontId="21" fillId="3" borderId="10" xfId="1" applyFont="1" applyFill="1" applyBorder="1" applyAlignment="1">
      <alignment horizontal="left" vertical="top" wrapText="1"/>
    </xf>
    <xf numFmtId="0" fontId="21" fillId="3" borderId="9" xfId="1" applyFont="1" applyFill="1" applyBorder="1" applyAlignment="1">
      <alignment horizontal="left" vertical="top" wrapText="1"/>
    </xf>
    <xf numFmtId="0" fontId="21" fillId="3" borderId="2" xfId="1" applyFont="1" applyFill="1" applyBorder="1" applyAlignment="1">
      <alignment horizontal="justify" vertical="top" wrapText="1"/>
    </xf>
    <xf numFmtId="2" fontId="5" fillId="3" borderId="2" xfId="2" applyNumberFormat="1" applyFont="1" applyFill="1" applyBorder="1" applyAlignment="1">
      <alignment horizontal="center" vertical="center"/>
    </xf>
    <xf numFmtId="4" fontId="3" fillId="3" borderId="1" xfId="1" applyNumberFormat="1" applyFont="1" applyFill="1" applyBorder="1" applyAlignment="1" applyProtection="1">
      <alignment horizontal="center" vertical="center" wrapText="1"/>
    </xf>
    <xf numFmtId="0" fontId="21" fillId="3" borderId="6" xfId="1" applyFont="1" applyFill="1" applyBorder="1" applyAlignment="1">
      <alignment vertical="top" wrapText="1"/>
    </xf>
    <xf numFmtId="2" fontId="5" fillId="3" borderId="6" xfId="1" applyNumberFormat="1" applyFont="1" applyFill="1" applyBorder="1" applyAlignment="1">
      <alignment horizontal="center" vertical="center" wrapText="1"/>
    </xf>
    <xf numFmtId="2" fontId="5" fillId="3" borderId="7" xfId="2" applyNumberFormat="1" applyFont="1" applyFill="1" applyBorder="1" applyAlignment="1">
      <alignment horizontal="center" vertical="center"/>
    </xf>
    <xf numFmtId="4" fontId="5" fillId="3" borderId="6" xfId="1" applyNumberFormat="1" applyFont="1" applyFill="1" applyBorder="1" applyAlignment="1">
      <alignment horizontal="center" vertical="center" wrapText="1"/>
    </xf>
    <xf numFmtId="0" fontId="16" fillId="3" borderId="1" xfId="1" applyFont="1" applyFill="1" applyBorder="1" applyAlignment="1">
      <alignment vertical="top" wrapText="1"/>
    </xf>
    <xf numFmtId="2" fontId="3" fillId="3" borderId="1" xfId="1" applyNumberFormat="1" applyFont="1" applyFill="1" applyBorder="1" applyAlignment="1">
      <alignment horizontal="center" vertical="center" wrapText="1"/>
    </xf>
    <xf numFmtId="2" fontId="3" fillId="3" borderId="1" xfId="2" applyNumberFormat="1" applyFont="1" applyFill="1" applyBorder="1" applyAlignment="1">
      <alignment horizontal="center" vertical="center"/>
    </xf>
    <xf numFmtId="2" fontId="3" fillId="3" borderId="2" xfId="2" applyNumberFormat="1" applyFont="1" applyFill="1" applyBorder="1" applyAlignment="1">
      <alignment horizontal="center" vertical="center"/>
    </xf>
    <xf numFmtId="4" fontId="3" fillId="3" borderId="1" xfId="1" applyNumberFormat="1" applyFont="1" applyFill="1" applyBorder="1" applyAlignment="1">
      <alignment horizontal="center" vertical="center" wrapText="1"/>
    </xf>
    <xf numFmtId="0" fontId="4" fillId="3" borderId="8" xfId="0" applyFont="1" applyFill="1" applyBorder="1" applyAlignment="1">
      <alignment horizontal="left"/>
    </xf>
    <xf numFmtId="0" fontId="4" fillId="3" borderId="10" xfId="0" applyFont="1" applyFill="1" applyBorder="1" applyAlignment="1">
      <alignment horizontal="left"/>
    </xf>
    <xf numFmtId="0" fontId="4" fillId="3" borderId="9" xfId="0" applyFont="1" applyFill="1" applyBorder="1" applyAlignment="1">
      <alignment horizontal="left"/>
    </xf>
    <xf numFmtId="0" fontId="21" fillId="3" borderId="1" xfId="1" applyFont="1" applyFill="1" applyBorder="1" applyAlignment="1">
      <alignment vertical="top" wrapText="1"/>
    </xf>
    <xf numFmtId="2" fontId="5" fillId="3" borderId="1" xfId="1" applyNumberFormat="1" applyFont="1" applyFill="1" applyBorder="1" applyAlignment="1" applyProtection="1">
      <alignment horizontal="center" vertical="center" wrapText="1"/>
    </xf>
    <xf numFmtId="2" fontId="5" fillId="3" borderId="1" xfId="2" applyNumberFormat="1" applyFont="1" applyFill="1" applyBorder="1" applyAlignment="1">
      <alignment horizontal="center" vertical="center"/>
    </xf>
    <xf numFmtId="4" fontId="5" fillId="3" borderId="1" xfId="1" applyNumberFormat="1" applyFont="1" applyFill="1" applyBorder="1" applyAlignment="1" applyProtection="1">
      <alignment horizontal="center" vertical="center" wrapText="1"/>
    </xf>
    <xf numFmtId="2" fontId="3" fillId="3" borderId="1" xfId="1" applyNumberFormat="1" applyFont="1" applyFill="1" applyBorder="1" applyAlignment="1" applyProtection="1">
      <alignment horizontal="center" vertical="center" wrapText="1"/>
    </xf>
    <xf numFmtId="0" fontId="21" fillId="3" borderId="1" xfId="1" applyFont="1" applyFill="1" applyBorder="1" applyAlignment="1">
      <alignment horizontal="justify" vertical="top" wrapText="1"/>
    </xf>
    <xf numFmtId="2" fontId="3" fillId="3" borderId="1" xfId="1" applyNumberFormat="1" applyFont="1" applyFill="1" applyBorder="1" applyAlignment="1">
      <alignment vertical="top" wrapText="1"/>
    </xf>
    <xf numFmtId="0" fontId="5" fillId="3" borderId="8" xfId="1" applyFont="1" applyFill="1" applyBorder="1" applyAlignment="1">
      <alignment horizontal="left" vertical="top"/>
    </xf>
    <xf numFmtId="0" fontId="5" fillId="3" borderId="10" xfId="1" applyFont="1" applyFill="1" applyBorder="1" applyAlignment="1">
      <alignment horizontal="left" vertical="top"/>
    </xf>
    <xf numFmtId="0" fontId="5" fillId="3" borderId="9" xfId="1" applyFont="1" applyFill="1" applyBorder="1" applyAlignment="1">
      <alignment horizontal="left" vertical="top"/>
    </xf>
    <xf numFmtId="2" fontId="5" fillId="3" borderId="1" xfId="1" applyNumberFormat="1" applyFont="1" applyFill="1" applyBorder="1" applyAlignment="1">
      <alignment horizontal="center" vertical="center" wrapText="1"/>
    </xf>
    <xf numFmtId="0" fontId="3" fillId="3" borderId="0" xfId="1" applyFont="1" applyFill="1" applyBorder="1" applyAlignment="1">
      <alignment vertical="center" wrapText="1"/>
    </xf>
    <xf numFmtId="2" fontId="5" fillId="3" borderId="2" xfId="1" applyNumberFormat="1" applyFont="1" applyFill="1" applyBorder="1" applyAlignment="1" applyProtection="1">
      <alignment horizontal="center" vertical="center" wrapText="1"/>
    </xf>
    <xf numFmtId="2" fontId="13" fillId="3" borderId="1" xfId="1" applyNumberFormat="1" applyFont="1" applyFill="1" applyBorder="1" applyAlignment="1">
      <alignment vertical="top" wrapText="1"/>
    </xf>
    <xf numFmtId="4" fontId="13" fillId="3" borderId="1" xfId="1" applyNumberFormat="1" applyFont="1" applyFill="1" applyBorder="1" applyAlignment="1" applyProtection="1">
      <alignment horizontal="center" vertical="center" wrapText="1"/>
    </xf>
    <xf numFmtId="2" fontId="3" fillId="3" borderId="2" xfId="1" applyNumberFormat="1" applyFont="1" applyFill="1" applyBorder="1" applyAlignment="1" applyProtection="1">
      <alignment horizontal="center" vertical="center" wrapText="1"/>
    </xf>
    <xf numFmtId="4" fontId="25" fillId="3" borderId="1" xfId="1" applyNumberFormat="1" applyFont="1" applyFill="1" applyBorder="1" applyAlignment="1" applyProtection="1">
      <alignment horizontal="center" vertical="center" wrapText="1"/>
    </xf>
    <xf numFmtId="0" fontId="4" fillId="3" borderId="1" xfId="0" applyFont="1" applyFill="1" applyBorder="1" applyAlignment="1">
      <alignment horizontal="left" vertical="center" wrapText="1"/>
    </xf>
    <xf numFmtId="2" fontId="4" fillId="3" borderId="1" xfId="0" applyNumberFormat="1" applyFont="1" applyFill="1" applyBorder="1" applyAlignment="1">
      <alignment horizontal="center" vertical="center"/>
    </xf>
    <xf numFmtId="0" fontId="12" fillId="3" borderId="1" xfId="0" applyNumberFormat="1" applyFont="1" applyFill="1" applyBorder="1" applyAlignment="1">
      <alignment wrapText="1"/>
    </xf>
    <xf numFmtId="0" fontId="14" fillId="3" borderId="1" xfId="0" applyFont="1" applyFill="1" applyBorder="1"/>
    <xf numFmtId="0" fontId="14" fillId="3" borderId="1" xfId="0" applyFont="1" applyFill="1" applyBorder="1" applyAlignment="1">
      <alignment horizontal="left" vertical="center" wrapText="1"/>
    </xf>
    <xf numFmtId="2" fontId="1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0" fontId="4" fillId="3" borderId="1" xfId="0" applyFont="1" applyFill="1" applyBorder="1"/>
    <xf numFmtId="0" fontId="4" fillId="3" borderId="1" xfId="1" applyFont="1" applyFill="1" applyBorder="1" applyAlignment="1">
      <alignment horizontal="left" vertical="center" wrapText="1"/>
    </xf>
    <xf numFmtId="2" fontId="4" fillId="3" borderId="1" xfId="1" applyNumberFormat="1" applyFont="1" applyFill="1" applyBorder="1" applyAlignment="1">
      <alignment horizontal="center" vertical="center" wrapText="1"/>
    </xf>
    <xf numFmtId="0" fontId="28" fillId="3" borderId="1" xfId="1" applyFont="1" applyFill="1" applyBorder="1" applyAlignment="1">
      <alignment horizontal="center" vertical="center" wrapText="1"/>
    </xf>
    <xf numFmtId="0" fontId="13" fillId="3" borderId="6" xfId="1" applyFont="1" applyFill="1" applyBorder="1" applyAlignment="1">
      <alignment horizontal="left" vertical="center" wrapText="1"/>
    </xf>
    <xf numFmtId="0" fontId="13" fillId="3" borderId="7" xfId="1" applyFont="1" applyFill="1" applyBorder="1" applyAlignment="1">
      <alignment horizontal="left" vertical="center" wrapText="1"/>
    </xf>
    <xf numFmtId="0" fontId="14" fillId="3" borderId="1" xfId="1" applyFont="1" applyFill="1" applyBorder="1" applyAlignment="1">
      <alignment horizontal="left" vertical="center" wrapText="1"/>
    </xf>
    <xf numFmtId="2" fontId="14" fillId="3" borderId="1" xfId="1" applyNumberFormat="1" applyFont="1" applyFill="1" applyBorder="1" applyAlignment="1">
      <alignment horizontal="center" vertical="center" wrapText="1"/>
    </xf>
    <xf numFmtId="0" fontId="13" fillId="3" borderId="2" xfId="1" applyFont="1" applyFill="1" applyBorder="1" applyAlignment="1">
      <alignment horizontal="left" vertical="center" wrapText="1"/>
    </xf>
    <xf numFmtId="0" fontId="28" fillId="3" borderId="1" xfId="1" applyFont="1" applyFill="1" applyBorder="1" applyAlignment="1">
      <alignment vertical="center"/>
    </xf>
    <xf numFmtId="0" fontId="24" fillId="3" borderId="1" xfId="1" applyFont="1" applyFill="1" applyBorder="1" applyAlignment="1">
      <alignment vertical="center"/>
    </xf>
    <xf numFmtId="0" fontId="24" fillId="3" borderId="1" xfId="1" applyFont="1" applyFill="1" applyBorder="1" applyAlignment="1">
      <alignment horizontal="left" vertical="center" wrapText="1"/>
    </xf>
    <xf numFmtId="0" fontId="24" fillId="3" borderId="1" xfId="1" applyFont="1" applyFill="1" applyBorder="1" applyAlignment="1">
      <alignment horizontal="left" vertical="center"/>
    </xf>
    <xf numFmtId="0" fontId="24" fillId="3" borderId="6" xfId="1" applyFont="1" applyFill="1" applyBorder="1" applyAlignment="1">
      <alignment horizontal="left" vertical="center" wrapText="1"/>
    </xf>
    <xf numFmtId="0" fontId="24" fillId="3" borderId="7" xfId="1" applyFont="1" applyFill="1" applyBorder="1" applyAlignment="1">
      <alignment horizontal="left" vertical="center" wrapText="1"/>
    </xf>
    <xf numFmtId="0" fontId="24" fillId="3" borderId="2" xfId="1" applyFont="1" applyFill="1" applyBorder="1" applyAlignment="1">
      <alignment horizontal="left" vertical="center" wrapText="1"/>
    </xf>
    <xf numFmtId="0" fontId="28" fillId="3" borderId="6" xfId="1" applyFont="1" applyFill="1" applyBorder="1" applyAlignment="1">
      <alignment horizontal="left" vertical="center" wrapText="1"/>
    </xf>
    <xf numFmtId="0" fontId="28" fillId="3" borderId="7" xfId="1" applyFont="1" applyFill="1" applyBorder="1" applyAlignment="1">
      <alignment horizontal="left" vertical="center" wrapText="1"/>
    </xf>
    <xf numFmtId="0" fontId="28" fillId="3" borderId="2" xfId="1" applyFont="1" applyFill="1" applyBorder="1" applyAlignment="1">
      <alignment horizontal="left" vertical="center" wrapText="1"/>
    </xf>
    <xf numFmtId="0" fontId="28" fillId="3" borderId="6" xfId="1" applyFont="1" applyFill="1" applyBorder="1" applyAlignment="1">
      <alignment horizontal="center" vertical="center" wrapText="1"/>
    </xf>
    <xf numFmtId="0" fontId="24" fillId="3" borderId="7" xfId="1" applyFont="1" applyFill="1" applyBorder="1" applyAlignment="1">
      <alignment horizontal="center" vertical="center" wrapText="1"/>
    </xf>
    <xf numFmtId="0" fontId="24" fillId="3" borderId="2" xfId="1" applyFont="1" applyFill="1" applyBorder="1" applyAlignment="1">
      <alignment horizontal="center" vertical="center" wrapText="1"/>
    </xf>
    <xf numFmtId="0" fontId="4" fillId="3" borderId="1" xfId="1" applyFont="1" applyFill="1" applyBorder="1" applyAlignment="1">
      <alignment horizontal="justify" vertical="center" wrapText="1"/>
    </xf>
    <xf numFmtId="0" fontId="24" fillId="3" borderId="1" xfId="1" applyFont="1" applyFill="1" applyBorder="1"/>
    <xf numFmtId="0" fontId="24" fillId="3" borderId="6" xfId="1" applyFont="1" applyFill="1" applyBorder="1" applyAlignment="1">
      <alignment horizontal="center"/>
    </xf>
    <xf numFmtId="0" fontId="24" fillId="3" borderId="7" xfId="1" applyFont="1" applyFill="1" applyBorder="1" applyAlignment="1">
      <alignment horizontal="center"/>
    </xf>
    <xf numFmtId="0" fontId="24" fillId="3" borderId="2" xfId="1" applyFont="1" applyFill="1" applyBorder="1" applyAlignment="1">
      <alignment horizontal="center"/>
    </xf>
    <xf numFmtId="0" fontId="4" fillId="3" borderId="1" xfId="1" applyFont="1" applyFill="1" applyBorder="1" applyAlignment="1">
      <alignment horizontal="left" vertical="center"/>
    </xf>
    <xf numFmtId="0" fontId="28" fillId="3" borderId="1" xfId="1" applyFont="1" applyFill="1" applyBorder="1"/>
    <xf numFmtId="0" fontId="5" fillId="3" borderId="1" xfId="1" applyFont="1" applyFill="1" applyBorder="1" applyAlignment="1" applyProtection="1">
      <alignment horizontal="left" vertical="center" wrapText="1"/>
    </xf>
    <xf numFmtId="2" fontId="5" fillId="3" borderId="1" xfId="2" applyNumberFormat="1" applyFont="1" applyFill="1" applyBorder="1" applyAlignment="1" applyProtection="1">
      <alignment horizontal="center" vertical="center" wrapText="1"/>
    </xf>
    <xf numFmtId="0" fontId="25" fillId="3" borderId="1" xfId="1" applyFont="1" applyFill="1" applyBorder="1" applyAlignment="1" applyProtection="1">
      <alignment horizontal="center" vertical="center" wrapText="1"/>
    </xf>
    <xf numFmtId="0" fontId="25" fillId="3" borderId="1" xfId="1" applyFont="1" applyFill="1" applyBorder="1" applyAlignment="1">
      <alignment horizontal="center" vertical="center" wrapText="1"/>
    </xf>
    <xf numFmtId="0" fontId="5" fillId="3" borderId="1" xfId="1" applyFont="1" applyFill="1" applyBorder="1" applyAlignment="1">
      <alignment horizontal="left" vertical="center" wrapText="1"/>
    </xf>
    <xf numFmtId="2" fontId="5" fillId="3" borderId="1" xfId="2" applyNumberFormat="1" applyFont="1" applyFill="1" applyBorder="1" applyAlignment="1">
      <alignment horizontal="center" vertical="center" wrapText="1"/>
    </xf>
    <xf numFmtId="0" fontId="3" fillId="3" borderId="1" xfId="1" applyFont="1" applyFill="1" applyBorder="1" applyAlignment="1">
      <alignment horizontal="left" vertical="center" wrapText="1"/>
    </xf>
    <xf numFmtId="2" fontId="3" fillId="3" borderId="1" xfId="2" applyNumberFormat="1" applyFont="1" applyFill="1" applyBorder="1" applyAlignment="1">
      <alignment horizontal="center" vertical="center" wrapText="1"/>
    </xf>
    <xf numFmtId="0" fontId="13" fillId="3" borderId="1" xfId="1" applyFont="1" applyFill="1" applyBorder="1" applyAlignment="1">
      <alignment horizontal="justify" vertical="top" wrapText="1"/>
    </xf>
    <xf numFmtId="2" fontId="3" fillId="3" borderId="1" xfId="2" applyNumberFormat="1" applyFont="1" applyFill="1" applyBorder="1" applyAlignment="1" applyProtection="1">
      <alignment horizontal="center" vertical="center" wrapText="1"/>
    </xf>
    <xf numFmtId="0" fontId="13" fillId="3" borderId="1" xfId="1" applyFont="1" applyFill="1" applyBorder="1" applyAlignment="1">
      <alignment horizontal="center" vertical="center" wrapText="1"/>
    </xf>
    <xf numFmtId="0" fontId="13" fillId="3" borderId="1" xfId="1" applyFont="1" applyFill="1" applyBorder="1" applyAlignment="1">
      <alignment horizontal="justify" vertical="center" wrapText="1"/>
    </xf>
    <xf numFmtId="2" fontId="3" fillId="3" borderId="1" xfId="18" applyNumberFormat="1" applyFont="1" applyFill="1" applyBorder="1" applyAlignment="1">
      <alignment horizontal="center" vertical="center" wrapText="1"/>
    </xf>
    <xf numFmtId="0" fontId="22" fillId="3" borderId="1" xfId="1" applyFont="1" applyFill="1" applyBorder="1" applyAlignment="1">
      <alignment horizontal="left" vertical="center" wrapText="1"/>
    </xf>
    <xf numFmtId="4" fontId="28" fillId="3" borderId="1" xfId="1" applyNumberFormat="1" applyFont="1" applyFill="1" applyBorder="1" applyAlignment="1">
      <alignment horizontal="center" vertical="center" wrapText="1"/>
    </xf>
    <xf numFmtId="0" fontId="13" fillId="3" borderId="1" xfId="1" applyFont="1" applyFill="1" applyBorder="1" applyAlignment="1">
      <alignment horizontal="left" vertical="center" wrapText="1"/>
    </xf>
    <xf numFmtId="169" fontId="3" fillId="3" borderId="1" xfId="2" applyNumberFormat="1" applyFont="1" applyFill="1" applyBorder="1" applyAlignment="1">
      <alignment horizontal="left" vertical="center" wrapText="1"/>
    </xf>
    <xf numFmtId="169" fontId="25" fillId="3" borderId="1" xfId="2" applyNumberFormat="1" applyFont="1" applyFill="1" applyBorder="1" applyAlignment="1">
      <alignment horizontal="center" vertical="center" wrapText="1"/>
    </xf>
    <xf numFmtId="164" fontId="13" fillId="3" borderId="1" xfId="1" applyNumberFormat="1" applyFont="1" applyFill="1" applyBorder="1" applyAlignment="1" applyProtection="1">
      <alignment horizontal="center" vertical="center" wrapText="1"/>
    </xf>
    <xf numFmtId="0" fontId="23" fillId="3" borderId="1"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12" fillId="3" borderId="1" xfId="0" applyFont="1" applyFill="1" applyBorder="1" applyAlignment="1">
      <alignment horizontal="justify"/>
    </xf>
    <xf numFmtId="0" fontId="5" fillId="3" borderId="1" xfId="1" applyFont="1" applyFill="1" applyBorder="1" applyAlignment="1">
      <alignment horizontal="justify" vertical="top"/>
    </xf>
    <xf numFmtId="0" fontId="3" fillId="3" borderId="1" xfId="1" applyFont="1" applyFill="1" applyBorder="1" applyAlignment="1">
      <alignment horizontal="justify" vertical="top"/>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2" fillId="3" borderId="2" xfId="0" applyFont="1" applyFill="1" applyBorder="1" applyAlignment="1">
      <alignment horizontal="center" vertical="top" wrapText="1"/>
    </xf>
    <xf numFmtId="0" fontId="21" fillId="3" borderId="1" xfId="10" applyFont="1" applyFill="1" applyBorder="1" applyAlignment="1">
      <alignment horizontal="left" vertical="top" wrapText="1"/>
    </xf>
    <xf numFmtId="0" fontId="21" fillId="3" borderId="1" xfId="10" applyFont="1" applyFill="1" applyBorder="1" applyAlignment="1">
      <alignment horizontal="center" vertical="top"/>
    </xf>
    <xf numFmtId="0" fontId="16" fillId="3" borderId="1" xfId="10" applyFont="1" applyFill="1" applyBorder="1" applyAlignment="1">
      <alignment vertical="top"/>
    </xf>
    <xf numFmtId="0" fontId="21" fillId="3" borderId="1" xfId="10" applyFont="1" applyFill="1" applyBorder="1" applyAlignment="1">
      <alignment vertical="top"/>
    </xf>
    <xf numFmtId="0" fontId="16" fillId="3" borderId="1" xfId="10" applyFont="1" applyFill="1" applyBorder="1" applyAlignment="1">
      <alignment horizontal="left" vertical="top" wrapText="1"/>
    </xf>
    <xf numFmtId="0" fontId="16" fillId="3" borderId="1" xfId="10" applyFont="1" applyFill="1" applyBorder="1" applyAlignment="1">
      <alignment vertical="top" wrapText="1"/>
    </xf>
    <xf numFmtId="4" fontId="16" fillId="3" borderId="1" xfId="10" applyNumberFormat="1" applyFont="1" applyFill="1" applyBorder="1" applyAlignment="1">
      <alignment vertical="top"/>
    </xf>
    <xf numFmtId="0" fontId="5" fillId="3" borderId="1" xfId="10" applyFont="1" applyFill="1" applyBorder="1" applyAlignment="1">
      <alignment horizontal="left" vertical="top" wrapText="1"/>
    </xf>
    <xf numFmtId="0" fontId="19" fillId="3" borderId="1" xfId="10" applyFont="1" applyFill="1" applyBorder="1" applyAlignment="1">
      <alignment vertical="top" wrapText="1"/>
    </xf>
    <xf numFmtId="0" fontId="20" fillId="3" borderId="1" xfId="10" applyFont="1" applyFill="1" applyBorder="1" applyAlignment="1">
      <alignment vertical="top" wrapText="1"/>
    </xf>
    <xf numFmtId="0" fontId="11" fillId="3" borderId="1" xfId="10" applyFont="1" applyFill="1" applyBorder="1" applyAlignment="1">
      <alignment horizontal="left" vertical="top" wrapText="1"/>
    </xf>
    <xf numFmtId="0" fontId="15" fillId="3" borderId="1" xfId="10" applyFont="1" applyFill="1" applyBorder="1" applyAlignment="1">
      <alignment vertical="top"/>
    </xf>
    <xf numFmtId="0" fontId="16" fillId="3" borderId="1" xfId="10" applyFont="1" applyFill="1" applyBorder="1" applyAlignment="1">
      <alignment horizontal="left" vertical="top"/>
    </xf>
    <xf numFmtId="0" fontId="16" fillId="3" borderId="1" xfId="10" applyFont="1" applyFill="1" applyBorder="1" applyAlignment="1">
      <alignment horizontal="left" vertical="top" wrapText="1"/>
    </xf>
    <xf numFmtId="0" fontId="18" fillId="3" borderId="1" xfId="10" applyFont="1" applyFill="1" applyBorder="1" applyAlignment="1">
      <alignment horizontal="left" vertical="top" wrapText="1"/>
    </xf>
    <xf numFmtId="0" fontId="21" fillId="3" borderId="1" xfId="10" applyFont="1" applyFill="1" applyBorder="1" applyAlignment="1">
      <alignment horizontal="left" vertical="top"/>
    </xf>
    <xf numFmtId="0" fontId="6" fillId="3" borderId="1" xfId="10" applyFill="1" applyBorder="1" applyAlignment="1">
      <alignment vertical="top" wrapText="1"/>
    </xf>
    <xf numFmtId="4" fontId="21" fillId="3" borderId="1" xfId="10" applyNumberFormat="1" applyFont="1" applyFill="1" applyBorder="1" applyAlignment="1">
      <alignment vertical="top"/>
    </xf>
    <xf numFmtId="4" fontId="20" fillId="3" borderId="1" xfId="1" applyNumberFormat="1" applyFont="1" applyFill="1" applyBorder="1" applyAlignment="1">
      <alignment vertical="top" wrapText="1"/>
    </xf>
    <xf numFmtId="0" fontId="21" fillId="3" borderId="1" xfId="1" applyFont="1" applyFill="1" applyBorder="1" applyAlignment="1">
      <alignment horizontal="left" vertical="top" wrapText="1"/>
    </xf>
    <xf numFmtId="0" fontId="16" fillId="3" borderId="1" xfId="1" applyFont="1" applyFill="1" applyBorder="1" applyAlignment="1">
      <alignment horizontal="left" vertical="top" wrapText="1"/>
    </xf>
    <xf numFmtId="0" fontId="31" fillId="3" borderId="1" xfId="1" applyFont="1" applyFill="1" applyBorder="1" applyAlignment="1">
      <alignment vertical="top" wrapText="1"/>
    </xf>
    <xf numFmtId="4" fontId="20" fillId="3" borderId="1" xfId="1" applyNumberFormat="1" applyFont="1" applyFill="1" applyBorder="1" applyAlignment="1">
      <alignment horizontal="center" vertical="top" wrapText="1"/>
    </xf>
    <xf numFmtId="0" fontId="20" fillId="3" borderId="1" xfId="1" applyFont="1" applyFill="1" applyBorder="1" applyAlignment="1">
      <alignment horizontal="center" vertical="top" wrapText="1"/>
    </xf>
    <xf numFmtId="4" fontId="20" fillId="3" borderId="1" xfId="1" applyNumberFormat="1" applyFont="1" applyFill="1" applyBorder="1" applyAlignment="1">
      <alignment horizontal="left" vertical="top" wrapText="1"/>
    </xf>
    <xf numFmtId="0" fontId="20" fillId="3" borderId="1" xfId="1" applyFont="1" applyFill="1" applyBorder="1" applyAlignment="1">
      <alignment horizontal="left" vertical="top" wrapText="1"/>
    </xf>
    <xf numFmtId="0" fontId="20" fillId="3" borderId="1" xfId="1" applyFont="1" applyFill="1" applyBorder="1" applyAlignment="1">
      <alignment vertical="top"/>
    </xf>
    <xf numFmtId="0" fontId="32" fillId="3" borderId="1" xfId="1" applyFont="1" applyFill="1" applyBorder="1" applyAlignment="1">
      <alignment vertical="top"/>
    </xf>
    <xf numFmtId="0" fontId="13" fillId="3" borderId="1" xfId="1" applyFont="1" applyFill="1" applyBorder="1" applyAlignment="1">
      <alignment vertical="top"/>
    </xf>
    <xf numFmtId="0" fontId="25" fillId="3" borderId="1" xfId="1" applyFont="1" applyFill="1" applyBorder="1" applyAlignment="1">
      <alignment vertical="top"/>
    </xf>
    <xf numFmtId="0" fontId="3" fillId="3" borderId="1" xfId="1" applyFont="1" applyFill="1" applyBorder="1" applyAlignment="1">
      <alignment horizontal="left" vertical="top" wrapText="1"/>
    </xf>
    <xf numFmtId="0" fontId="20" fillId="3" borderId="1" xfId="1" applyFont="1" applyFill="1" applyBorder="1" applyAlignment="1">
      <alignment vertical="top" wrapText="1"/>
    </xf>
    <xf numFmtId="4" fontId="20" fillId="3" borderId="1" xfId="1" applyNumberFormat="1" applyFont="1" applyFill="1" applyBorder="1" applyAlignment="1">
      <alignment vertical="top"/>
    </xf>
    <xf numFmtId="0" fontId="20" fillId="3" borderId="1" xfId="1" applyFont="1" applyFill="1" applyBorder="1" applyAlignment="1">
      <alignment horizontal="center" vertical="top"/>
    </xf>
    <xf numFmtId="0" fontId="21" fillId="3" borderId="1" xfId="1" applyFont="1" applyFill="1" applyBorder="1" applyAlignment="1">
      <alignment horizontal="left" vertical="top"/>
    </xf>
    <xf numFmtId="4" fontId="32" fillId="3" borderId="1" xfId="1" applyNumberFormat="1" applyFont="1" applyFill="1" applyBorder="1" applyAlignment="1">
      <alignment vertical="top"/>
    </xf>
    <xf numFmtId="0" fontId="34" fillId="3" borderId="1" xfId="3" applyFont="1" applyFill="1" applyBorder="1" applyAlignment="1" applyProtection="1">
      <alignment horizontal="left" vertical="center" wrapText="1"/>
    </xf>
    <xf numFmtId="0" fontId="34" fillId="3" borderId="1" xfId="3" applyFont="1" applyFill="1" applyBorder="1" applyAlignment="1">
      <alignment horizontal="left" vertical="center" wrapText="1"/>
    </xf>
    <xf numFmtId="0" fontId="34" fillId="3" borderId="1" xfId="3" applyFont="1" applyFill="1" applyBorder="1" applyAlignment="1">
      <alignment horizontal="left" wrapText="1"/>
    </xf>
    <xf numFmtId="0" fontId="34" fillId="3" borderId="1" xfId="3" applyFont="1" applyFill="1" applyBorder="1" applyAlignment="1">
      <alignment horizontal="justify" vertical="center" wrapText="1"/>
    </xf>
    <xf numFmtId="0" fontId="11" fillId="3" borderId="1" xfId="3" applyFont="1" applyFill="1" applyBorder="1" applyAlignment="1">
      <alignment horizontal="left" vertical="center" wrapText="1"/>
    </xf>
    <xf numFmtId="0" fontId="34" fillId="3" borderId="1" xfId="3" applyFont="1" applyFill="1" applyBorder="1" applyAlignment="1">
      <alignment horizontal="left" vertical="top" wrapText="1"/>
    </xf>
    <xf numFmtId="0" fontId="34" fillId="3" borderId="1" xfId="3" applyFont="1" applyFill="1" applyBorder="1" applyAlignment="1">
      <alignment horizontal="justify" wrapText="1"/>
    </xf>
    <xf numFmtId="2" fontId="38" fillId="3" borderId="1" xfId="20" applyNumberFormat="1" applyFont="1" applyFill="1" applyBorder="1" applyAlignment="1">
      <alignment horizontal="right" vertical="top" wrapText="1"/>
    </xf>
    <xf numFmtId="2" fontId="38" fillId="3" borderId="1" xfId="20" applyNumberFormat="1" applyFont="1" applyFill="1" applyBorder="1" applyAlignment="1" applyProtection="1">
      <alignment vertical="center" wrapText="1"/>
    </xf>
    <xf numFmtId="0" fontId="38" fillId="3" borderId="1" xfId="20" applyFont="1" applyFill="1" applyBorder="1" applyAlignment="1">
      <alignment horizontal="justify" vertical="top" wrapText="1"/>
    </xf>
    <xf numFmtId="4" fontId="38" fillId="3" borderId="1" xfId="20" applyNumberFormat="1" applyFont="1" applyFill="1" applyBorder="1" applyAlignment="1">
      <alignment horizontal="right" wrapText="1"/>
    </xf>
    <xf numFmtId="0" fontId="23" fillId="3" borderId="1" xfId="1" applyFont="1" applyFill="1" applyBorder="1" applyAlignment="1">
      <alignment horizontal="justify" vertical="top" wrapText="1"/>
    </xf>
    <xf numFmtId="171" fontId="29" fillId="3" borderId="1" xfId="6" applyNumberFormat="1" applyFont="1" applyFill="1" applyBorder="1" applyAlignment="1">
      <alignment horizontal="justify" vertical="center" wrapText="1"/>
    </xf>
    <xf numFmtId="171" fontId="13" fillId="3" borderId="1" xfId="6" applyNumberFormat="1" applyFont="1" applyFill="1" applyBorder="1" applyAlignment="1">
      <alignment vertical="center" wrapText="1"/>
    </xf>
    <xf numFmtId="0" fontId="13" fillId="3" borderId="1" xfId="6" applyFont="1" applyFill="1" applyBorder="1" applyAlignment="1">
      <alignment vertical="center" wrapText="1"/>
    </xf>
    <xf numFmtId="0" fontId="37" fillId="3" borderId="1" xfId="0" applyFont="1" applyFill="1" applyBorder="1" applyAlignment="1">
      <alignment horizontal="left" vertical="center" wrapText="1"/>
    </xf>
    <xf numFmtId="0" fontId="4" fillId="3" borderId="0" xfId="0" applyFont="1" applyFill="1"/>
    <xf numFmtId="0" fontId="4" fillId="3" borderId="0" xfId="0" applyFont="1" applyFill="1" applyAlignment="1">
      <alignment horizontal="center" vertical="center"/>
    </xf>
    <xf numFmtId="0" fontId="4" fillId="3" borderId="11" xfId="0" applyFont="1" applyFill="1" applyBorder="1"/>
    <xf numFmtId="43" fontId="4" fillId="3" borderId="12" xfId="0" applyNumberFormat="1" applyFont="1" applyFill="1" applyBorder="1" applyAlignment="1">
      <alignment horizontal="center" vertical="center"/>
    </xf>
    <xf numFmtId="167" fontId="4" fillId="3" borderId="13" xfId="0" applyNumberFormat="1" applyFont="1" applyFill="1" applyBorder="1" applyAlignment="1">
      <alignment horizontal="center" vertical="center"/>
    </xf>
    <xf numFmtId="0" fontId="14" fillId="3" borderId="14" xfId="0" applyFont="1" applyFill="1" applyBorder="1"/>
    <xf numFmtId="43" fontId="14" fillId="3" borderId="1" xfId="0" applyNumberFormat="1" applyFont="1" applyFill="1" applyBorder="1" applyAlignment="1">
      <alignment horizontal="center" vertical="center"/>
    </xf>
    <xf numFmtId="167" fontId="14" fillId="3" borderId="15" xfId="0"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0" fontId="14" fillId="3" borderId="16" xfId="0" applyFont="1" applyFill="1" applyBorder="1"/>
    <xf numFmtId="2" fontId="14" fillId="3" borderId="17" xfId="0" applyNumberFormat="1" applyFont="1" applyFill="1" applyBorder="1" applyAlignment="1">
      <alignment horizontal="center" vertical="center"/>
    </xf>
    <xf numFmtId="167" fontId="14" fillId="3" borderId="18" xfId="0" applyNumberFormat="1" applyFont="1" applyFill="1" applyBorder="1" applyAlignment="1">
      <alignment horizontal="center" vertical="center"/>
    </xf>
    <xf numFmtId="43" fontId="14" fillId="3" borderId="0" xfId="0" applyNumberFormat="1" applyFont="1" applyFill="1" applyAlignment="1">
      <alignment horizontal="center" vertical="center"/>
    </xf>
  </cellXfs>
  <cellStyles count="21">
    <cellStyle name="Нейтральный" xfId="19" builtinId="28"/>
    <cellStyle name="Обычный" xfId="0" builtinId="0"/>
    <cellStyle name="Обычный 2" xfId="1"/>
    <cellStyle name="Обычный 2 2" xfId="8"/>
    <cellStyle name="Обычный 3" xfId="7"/>
    <cellStyle name="Обычный 3 2" xfId="9"/>
    <cellStyle name="Обычный 4" xfId="10"/>
    <cellStyle name="Обычный 5" xfId="11"/>
    <cellStyle name="Обычный 5 2" xfId="12"/>
    <cellStyle name="Обычный 6" xfId="13"/>
    <cellStyle name="Обычный 7" xfId="6"/>
    <cellStyle name="Обычный 8" xfId="3"/>
    <cellStyle name="Обычный 9" xfId="20"/>
    <cellStyle name="Процентный 2" xfId="14"/>
    <cellStyle name="Процентный 3" xfId="4"/>
    <cellStyle name="Финансовый" xfId="18" builtinId="3"/>
    <cellStyle name="Финансовый 2" xfId="2"/>
    <cellStyle name="Финансовый 3" xfId="15"/>
    <cellStyle name="Финансовый 4" xfId="16"/>
    <cellStyle name="Финансовый 5" xfId="17"/>
    <cellStyle name="Финансовый 6" xfId="5"/>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3;&#1072;&#1090;&#1072;&#1096;&#1072;%202017/+&#1084;&#1077;&#1088;&#1086;&#1087;&#1088;&#1080;&#1103;&#1090;&#1080;&#1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oginovaLY\Desktop\&#1086;&#1094;&#1077;&#1085;&#1082;&#1072;%20&#1101;&#1092;&#1092;&#1077;&#1082;&#1090;&#1080;&#1074;&#1085;&#1086;&#1089;&#1090;&#1080;%20&#1087;&#1086;%20&#1052;&#1055;%20(&#1055;&#1086;&#1083;&#1080;&#1085;&#1072;)\&#1089;&#1077;&#1090;&#1077;&#1074;&#1099;&#1077;\&#1059;&#1050;&#1057;.&#1054;&#1073;&#1077;&#1089;&#1087;&#1077;&#1095;&#1077;&#1085;&#1080;&#1077;%20&#1076;&#1086;&#1089;.%20&#1080;%20&#1082;&#1086;&#1084;&#1092;.%20&#1085;&#1072;%2001.01.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ПК"/>
      <sheetName val="Экология"/>
      <sheetName val="ТС "/>
      <sheetName val="УО"/>
      <sheetName val="СЭР."/>
      <sheetName val="Содержание объектов"/>
      <sheetName val="Развитие ЖКК"/>
    </sheetNames>
    <sheetDataSet>
      <sheetData sheetId="0"/>
      <sheetData sheetId="1">
        <row r="6">
          <cell r="B6">
            <v>50.3964</v>
          </cell>
          <cell r="E6">
            <v>50.4</v>
          </cell>
          <cell r="F6">
            <v>100.00714336738339</v>
          </cell>
          <cell r="AE6" t="str">
            <v>Оплата расходов на оплату труда специалиста по реализации переданного государственного полномочия осуществляется ежеквартально (за четвертый квартал будет проведена в декабре текущего года)</v>
          </cell>
        </row>
        <row r="7">
          <cell r="B7">
            <v>50.3964</v>
          </cell>
          <cell r="E7">
            <v>50.4</v>
          </cell>
          <cell r="F7">
            <v>100</v>
          </cell>
        </row>
        <row r="8">
          <cell r="B8">
            <v>50.4</v>
          </cell>
          <cell r="E8">
            <v>50.4</v>
          </cell>
          <cell r="F8">
            <v>100</v>
          </cell>
        </row>
        <row r="9">
          <cell r="B9">
            <v>0</v>
          </cell>
          <cell r="E9">
            <v>0</v>
          </cell>
          <cell r="F9">
            <v>0</v>
          </cell>
        </row>
        <row r="10">
          <cell r="B10">
            <v>0</v>
          </cell>
          <cell r="E10">
            <v>0</v>
          </cell>
          <cell r="F10">
            <v>0</v>
          </cell>
        </row>
        <row r="11">
          <cell r="B11">
            <v>0</v>
          </cell>
          <cell r="E11">
            <v>0</v>
          </cell>
          <cell r="F11">
            <v>0</v>
          </cell>
        </row>
        <row r="12">
          <cell r="B12">
            <v>50.4</v>
          </cell>
          <cell r="E12">
            <v>50.4</v>
          </cell>
          <cell r="F12">
            <v>100</v>
          </cell>
        </row>
        <row r="13">
          <cell r="B13">
            <v>50.4</v>
          </cell>
          <cell r="E13">
            <v>50.4</v>
          </cell>
          <cell r="F13">
            <v>100</v>
          </cell>
        </row>
        <row r="14">
          <cell r="B14">
            <v>0</v>
          </cell>
          <cell r="E14">
            <v>0</v>
          </cell>
          <cell r="F14">
            <v>0</v>
          </cell>
        </row>
        <row r="15">
          <cell r="F15">
            <v>0</v>
          </cell>
        </row>
        <row r="16">
          <cell r="B16">
            <v>0</v>
          </cell>
          <cell r="E16">
            <v>0</v>
          </cell>
          <cell r="F16">
            <v>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лист"/>
      <sheetName val="2017 год "/>
    </sheetNames>
    <sheetDataSet>
      <sheetData sheetId="0" refreshError="1"/>
      <sheetData sheetId="1">
        <row r="30">
          <cell r="AF30" t="str">
            <v>1. Средства ПАО "НК "ЛУКОЙЛ".
Заключен контракт  16/29 от 15.09.2016, функции заказчика МУ "УКС г. Когалыма" переданы 20.09.2016, цена контракта 10 500,00 тыс. руб., срок окончания выполнения работ до 30.06.2017. 
В 2016 году уплачен аванс 50% от цены кон</v>
          </cell>
        </row>
        <row r="36">
          <cell r="AF36" t="str">
            <v>Заключен МК №0187300013717000066 от 29.05.2017 на сумму 551,33 тыс. руб., срок окончания выполнения работ 28.08.2017. Работы выполнены, оплата произведена в полном объеме.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44"/>
  <sheetViews>
    <sheetView tabSelected="1" view="pageBreakPreview" zoomScale="87" zoomScaleNormal="80" zoomScaleSheetLayoutView="87" workbookViewId="0">
      <pane ySplit="6" topLeftCell="A7" activePane="bottomLeft" state="frozen"/>
      <selection pane="bottomLeft" activeCell="E9" sqref="E9"/>
    </sheetView>
  </sheetViews>
  <sheetFormatPr defaultColWidth="8.85546875" defaultRowHeight="16.5"/>
  <cols>
    <col min="1" max="1" width="71.85546875" style="232" customWidth="1"/>
    <col min="2" max="2" width="19.7109375" style="140" customWidth="1"/>
    <col min="3" max="3" width="21.5703125" style="140" customWidth="1"/>
    <col min="4" max="4" width="17.5703125" style="140" customWidth="1"/>
    <col min="5" max="5" width="114.42578125" style="141" customWidth="1"/>
    <col min="6" max="16384" width="8.85546875" style="232"/>
  </cols>
  <sheetData>
    <row r="1" spans="1:5">
      <c r="E1" s="233" t="s">
        <v>4</v>
      </c>
    </row>
    <row r="2" spans="1:5">
      <c r="E2" s="233"/>
    </row>
    <row r="3" spans="1:5" ht="30" customHeight="1">
      <c r="A3" s="234" t="s">
        <v>362</v>
      </c>
      <c r="B3" s="234"/>
      <c r="C3" s="234"/>
      <c r="D3" s="234"/>
      <c r="E3" s="234"/>
    </row>
    <row r="4" spans="1:5">
      <c r="B4" s="235"/>
      <c r="C4" s="236"/>
      <c r="D4" s="236"/>
      <c r="E4" s="237" t="s">
        <v>0</v>
      </c>
    </row>
    <row r="5" spans="1:5" ht="45" customHeight="1">
      <c r="A5" s="238" t="s">
        <v>1</v>
      </c>
      <c r="B5" s="239" t="s">
        <v>363</v>
      </c>
      <c r="C5" s="240" t="s">
        <v>364</v>
      </c>
      <c r="D5" s="240" t="s">
        <v>2</v>
      </c>
      <c r="E5" s="241" t="s">
        <v>3</v>
      </c>
    </row>
    <row r="6" spans="1:5" ht="15" customHeight="1">
      <c r="A6" s="242">
        <v>1</v>
      </c>
      <c r="B6" s="243">
        <v>2</v>
      </c>
      <c r="C6" s="243">
        <v>3</v>
      </c>
      <c r="D6" s="243">
        <v>4</v>
      </c>
      <c r="E6" s="244">
        <v>5</v>
      </c>
    </row>
    <row r="7" spans="1:5" ht="42.75" customHeight="1">
      <c r="A7" s="245" t="s">
        <v>5</v>
      </c>
      <c r="B7" s="245"/>
      <c r="C7" s="245"/>
      <c r="D7" s="245"/>
      <c r="E7" s="245"/>
    </row>
    <row r="8" spans="1:5" ht="66">
      <c r="A8" s="246" t="s">
        <v>6</v>
      </c>
      <c r="B8" s="247">
        <v>29218.2</v>
      </c>
      <c r="C8" s="247">
        <v>26355.589</v>
      </c>
      <c r="D8" s="247">
        <v>90.202644242287349</v>
      </c>
      <c r="E8" s="248"/>
    </row>
    <row r="9" spans="1:5" ht="165">
      <c r="A9" s="249" t="s">
        <v>7</v>
      </c>
      <c r="B9" s="250">
        <v>23632.5</v>
      </c>
      <c r="C9" s="250">
        <v>21227.749</v>
      </c>
      <c r="D9" s="251">
        <v>89.824390140696082</v>
      </c>
      <c r="E9" s="252" t="s">
        <v>8</v>
      </c>
    </row>
    <row r="10" spans="1:5">
      <c r="A10" s="253" t="s">
        <v>9</v>
      </c>
      <c r="B10" s="250">
        <v>23632.5</v>
      </c>
      <c r="C10" s="250">
        <v>21227.749</v>
      </c>
      <c r="D10" s="251">
        <v>89.824390140696082</v>
      </c>
      <c r="E10" s="254"/>
    </row>
    <row r="11" spans="1:5">
      <c r="A11" s="255" t="s">
        <v>10</v>
      </c>
      <c r="B11" s="256">
        <v>0</v>
      </c>
      <c r="C11" s="256">
        <v>0</v>
      </c>
      <c r="D11" s="256">
        <v>0</v>
      </c>
      <c r="E11" s="254"/>
    </row>
    <row r="12" spans="1:5">
      <c r="A12" s="255" t="s">
        <v>11</v>
      </c>
      <c r="B12" s="257">
        <v>23632.5</v>
      </c>
      <c r="C12" s="257">
        <v>21227.749</v>
      </c>
      <c r="D12" s="257">
        <v>89.824390140696082</v>
      </c>
      <c r="E12" s="254"/>
    </row>
    <row r="13" spans="1:5">
      <c r="A13" s="255" t="s">
        <v>12</v>
      </c>
      <c r="B13" s="256">
        <v>0</v>
      </c>
      <c r="C13" s="256">
        <v>0</v>
      </c>
      <c r="D13" s="256">
        <v>0</v>
      </c>
      <c r="E13" s="254"/>
    </row>
    <row r="14" spans="1:5">
      <c r="A14" s="255" t="s">
        <v>13</v>
      </c>
      <c r="B14" s="256">
        <v>0</v>
      </c>
      <c r="C14" s="256">
        <v>0</v>
      </c>
      <c r="D14" s="256">
        <v>0</v>
      </c>
      <c r="E14" s="254"/>
    </row>
    <row r="15" spans="1:5" ht="75">
      <c r="A15" s="249" t="s">
        <v>14</v>
      </c>
      <c r="B15" s="250">
        <v>160.6</v>
      </c>
      <c r="C15" s="250">
        <v>160.6</v>
      </c>
      <c r="D15" s="251">
        <v>100</v>
      </c>
      <c r="E15" s="258" t="s">
        <v>15</v>
      </c>
    </row>
    <row r="16" spans="1:5">
      <c r="A16" s="253" t="s">
        <v>9</v>
      </c>
      <c r="B16" s="250">
        <v>160.6</v>
      </c>
      <c r="C16" s="250">
        <v>160.6</v>
      </c>
      <c r="D16" s="251">
        <v>100</v>
      </c>
      <c r="E16" s="254"/>
    </row>
    <row r="17" spans="1:5">
      <c r="A17" s="255" t="s">
        <v>10</v>
      </c>
      <c r="B17" s="256">
        <v>0</v>
      </c>
      <c r="C17" s="256">
        <v>0</v>
      </c>
      <c r="D17" s="256">
        <v>0</v>
      </c>
      <c r="E17" s="254"/>
    </row>
    <row r="18" spans="1:5">
      <c r="A18" s="259" t="s">
        <v>11</v>
      </c>
      <c r="B18" s="256">
        <v>160.6</v>
      </c>
      <c r="C18" s="257">
        <v>160.6</v>
      </c>
      <c r="D18" s="257">
        <v>100</v>
      </c>
      <c r="E18" s="260"/>
    </row>
    <row r="19" spans="1:5">
      <c r="A19" s="255" t="s">
        <v>12</v>
      </c>
      <c r="B19" s="256">
        <v>0</v>
      </c>
      <c r="C19" s="256">
        <v>0</v>
      </c>
      <c r="D19" s="256">
        <v>0</v>
      </c>
      <c r="E19" s="254"/>
    </row>
    <row r="20" spans="1:5">
      <c r="A20" s="255" t="s">
        <v>13</v>
      </c>
      <c r="B20" s="256">
        <v>0</v>
      </c>
      <c r="C20" s="256">
        <v>0</v>
      </c>
      <c r="D20" s="256">
        <v>0</v>
      </c>
      <c r="E20" s="254"/>
    </row>
    <row r="21" spans="1:5" ht="49.5">
      <c r="A21" s="249" t="s">
        <v>16</v>
      </c>
      <c r="B21" s="250">
        <v>5425.1000000000013</v>
      </c>
      <c r="C21" s="250">
        <v>4967.24</v>
      </c>
      <c r="D21" s="251">
        <v>91.560339901568611</v>
      </c>
      <c r="E21" s="254" t="s">
        <v>17</v>
      </c>
    </row>
    <row r="22" spans="1:5">
      <c r="A22" s="253" t="s">
        <v>9</v>
      </c>
      <c r="B22" s="250">
        <v>5425.1000000000013</v>
      </c>
      <c r="C22" s="250">
        <v>4967.24</v>
      </c>
      <c r="D22" s="251">
        <v>91.560339901568611</v>
      </c>
      <c r="E22" s="261"/>
    </row>
    <row r="23" spans="1:5">
      <c r="A23" s="255" t="s">
        <v>10</v>
      </c>
      <c r="B23" s="256">
        <v>0</v>
      </c>
      <c r="C23" s="256">
        <v>0</v>
      </c>
      <c r="D23" s="256">
        <v>0</v>
      </c>
      <c r="E23" s="262"/>
    </row>
    <row r="24" spans="1:5">
      <c r="A24" s="259" t="s">
        <v>11</v>
      </c>
      <c r="B24" s="256">
        <v>5425.1000000000013</v>
      </c>
      <c r="C24" s="257">
        <v>4967.24</v>
      </c>
      <c r="D24" s="257">
        <v>91.560339901568611</v>
      </c>
      <c r="E24" s="262"/>
    </row>
    <row r="25" spans="1:5">
      <c r="A25" s="255" t="s">
        <v>12</v>
      </c>
      <c r="B25" s="256">
        <v>0</v>
      </c>
      <c r="C25" s="250">
        <v>0</v>
      </c>
      <c r="D25" s="256">
        <v>0</v>
      </c>
      <c r="E25" s="262"/>
    </row>
    <row r="26" spans="1:5">
      <c r="A26" s="255" t="s">
        <v>13</v>
      </c>
      <c r="B26" s="256">
        <v>0</v>
      </c>
      <c r="C26" s="256">
        <v>0</v>
      </c>
      <c r="D26" s="256">
        <v>0</v>
      </c>
      <c r="E26" s="263"/>
    </row>
    <row r="27" spans="1:5" ht="49.5">
      <c r="A27" s="249" t="s">
        <v>18</v>
      </c>
      <c r="B27" s="250">
        <v>95</v>
      </c>
      <c r="C27" s="250">
        <v>95</v>
      </c>
      <c r="D27" s="251">
        <v>100</v>
      </c>
      <c r="E27" s="254" t="s">
        <v>19</v>
      </c>
    </row>
    <row r="28" spans="1:5">
      <c r="A28" s="253" t="s">
        <v>9</v>
      </c>
      <c r="B28" s="250">
        <v>95</v>
      </c>
      <c r="C28" s="251">
        <v>95</v>
      </c>
      <c r="D28" s="251">
        <v>100</v>
      </c>
      <c r="E28" s="264"/>
    </row>
    <row r="29" spans="1:5">
      <c r="A29" s="255" t="s">
        <v>10</v>
      </c>
      <c r="B29" s="256">
        <v>0</v>
      </c>
      <c r="C29" s="256">
        <v>0</v>
      </c>
      <c r="D29" s="256">
        <v>0</v>
      </c>
      <c r="E29" s="265"/>
    </row>
    <row r="30" spans="1:5">
      <c r="A30" s="255" t="s">
        <v>11</v>
      </c>
      <c r="B30" s="256">
        <v>95</v>
      </c>
      <c r="C30" s="257">
        <v>95</v>
      </c>
      <c r="D30" s="257">
        <v>100</v>
      </c>
      <c r="E30" s="265"/>
    </row>
    <row r="31" spans="1:5">
      <c r="A31" s="255" t="s">
        <v>12</v>
      </c>
      <c r="B31" s="256">
        <v>0</v>
      </c>
      <c r="C31" s="256">
        <v>0</v>
      </c>
      <c r="D31" s="256">
        <v>0</v>
      </c>
      <c r="E31" s="265"/>
    </row>
    <row r="32" spans="1:5">
      <c r="A32" s="255" t="s">
        <v>13</v>
      </c>
      <c r="B32" s="256">
        <v>0</v>
      </c>
      <c r="C32" s="256">
        <v>0</v>
      </c>
      <c r="D32" s="256">
        <v>0</v>
      </c>
      <c r="E32" s="266"/>
    </row>
    <row r="33" spans="1:5" ht="33">
      <c r="A33" s="249" t="s">
        <v>20</v>
      </c>
      <c r="B33" s="250">
        <v>4897.6000000000004</v>
      </c>
      <c r="C33" s="250">
        <v>4793.1660000000002</v>
      </c>
      <c r="D33" s="250">
        <v>97.867649460960465</v>
      </c>
      <c r="E33" s="267"/>
    </row>
    <row r="34" spans="1:5" ht="75">
      <c r="A34" s="249" t="s">
        <v>21</v>
      </c>
      <c r="B34" s="250">
        <v>300.00000000000006</v>
      </c>
      <c r="C34" s="250">
        <v>214.77100000000002</v>
      </c>
      <c r="D34" s="251">
        <v>71.590333333333319</v>
      </c>
      <c r="E34" s="268" t="s">
        <v>22</v>
      </c>
    </row>
    <row r="35" spans="1:5">
      <c r="A35" s="253" t="s">
        <v>9</v>
      </c>
      <c r="B35" s="250">
        <v>300.00000000000006</v>
      </c>
      <c r="C35" s="250">
        <v>214.77100000000002</v>
      </c>
      <c r="D35" s="251">
        <v>71.590333333333319</v>
      </c>
      <c r="E35" s="254"/>
    </row>
    <row r="36" spans="1:5">
      <c r="A36" s="255" t="s">
        <v>10</v>
      </c>
      <c r="B36" s="256">
        <v>0</v>
      </c>
      <c r="C36" s="256">
        <v>0</v>
      </c>
      <c r="D36" s="256">
        <v>0</v>
      </c>
      <c r="E36" s="254"/>
    </row>
    <row r="37" spans="1:5">
      <c r="A37" s="255" t="s">
        <v>11</v>
      </c>
      <c r="B37" s="256">
        <v>300.00000000000006</v>
      </c>
      <c r="C37" s="257">
        <v>214.77100000000002</v>
      </c>
      <c r="D37" s="257">
        <v>71.590333333333319</v>
      </c>
      <c r="E37" s="254"/>
    </row>
    <row r="38" spans="1:5">
      <c r="A38" s="255" t="s">
        <v>12</v>
      </c>
      <c r="B38" s="256">
        <v>0</v>
      </c>
      <c r="C38" s="256">
        <v>0</v>
      </c>
      <c r="D38" s="256">
        <v>0</v>
      </c>
      <c r="E38" s="254"/>
    </row>
    <row r="39" spans="1:5">
      <c r="A39" s="255" t="s">
        <v>13</v>
      </c>
      <c r="B39" s="256">
        <v>0</v>
      </c>
      <c r="C39" s="256">
        <v>0</v>
      </c>
      <c r="D39" s="256">
        <v>0</v>
      </c>
      <c r="E39" s="254"/>
    </row>
    <row r="40" spans="1:5" ht="30">
      <c r="A40" s="269" t="s">
        <v>23</v>
      </c>
      <c r="B40" s="250">
        <v>97.6</v>
      </c>
      <c r="C40" s="250">
        <v>78.394999999999996</v>
      </c>
      <c r="D40" s="251">
        <v>80.322745901639351</v>
      </c>
      <c r="E40" s="258" t="s">
        <v>24</v>
      </c>
    </row>
    <row r="41" spans="1:5">
      <c r="A41" s="253" t="s">
        <v>9</v>
      </c>
      <c r="B41" s="250">
        <v>97.6</v>
      </c>
      <c r="C41" s="250">
        <v>78.394999999999996</v>
      </c>
      <c r="D41" s="251">
        <v>80.322745901639351</v>
      </c>
      <c r="E41" s="254"/>
    </row>
    <row r="42" spans="1:5">
      <c r="A42" s="255" t="s">
        <v>10</v>
      </c>
      <c r="B42" s="256">
        <v>0</v>
      </c>
      <c r="C42" s="256">
        <v>0</v>
      </c>
      <c r="D42" s="256">
        <v>0</v>
      </c>
      <c r="E42" s="270"/>
    </row>
    <row r="43" spans="1:5">
      <c r="A43" s="255" t="s">
        <v>11</v>
      </c>
      <c r="B43" s="256">
        <v>97.6</v>
      </c>
      <c r="C43" s="257">
        <v>78.394999999999996</v>
      </c>
      <c r="D43" s="257">
        <v>80.322745901639351</v>
      </c>
      <c r="E43" s="270"/>
    </row>
    <row r="44" spans="1:5">
      <c r="A44" s="255" t="s">
        <v>12</v>
      </c>
      <c r="B44" s="256">
        <v>0</v>
      </c>
      <c r="C44" s="256">
        <v>0</v>
      </c>
      <c r="D44" s="256">
        <v>0</v>
      </c>
      <c r="E44" s="270"/>
    </row>
    <row r="45" spans="1:5">
      <c r="A45" s="255" t="s">
        <v>13</v>
      </c>
      <c r="B45" s="256">
        <v>0</v>
      </c>
      <c r="C45" s="256">
        <v>0</v>
      </c>
      <c r="D45" s="256">
        <v>0</v>
      </c>
      <c r="E45" s="270"/>
    </row>
    <row r="46" spans="1:5" ht="33">
      <c r="A46" s="269" t="s">
        <v>25</v>
      </c>
      <c r="B46" s="250">
        <v>4500</v>
      </c>
      <c r="C46" s="250">
        <v>4500</v>
      </c>
      <c r="D46" s="251">
        <v>100</v>
      </c>
      <c r="E46" s="271"/>
    </row>
    <row r="47" spans="1:5">
      <c r="A47" s="253" t="s">
        <v>9</v>
      </c>
      <c r="B47" s="250">
        <v>4500</v>
      </c>
      <c r="C47" s="250">
        <v>4500</v>
      </c>
      <c r="D47" s="251">
        <v>100</v>
      </c>
      <c r="E47" s="270"/>
    </row>
    <row r="48" spans="1:5">
      <c r="A48" s="255" t="s">
        <v>10</v>
      </c>
      <c r="B48" s="256">
        <v>0</v>
      </c>
      <c r="C48" s="256">
        <v>0</v>
      </c>
      <c r="D48" s="256">
        <v>0</v>
      </c>
      <c r="E48" s="270"/>
    </row>
    <row r="49" spans="1:5">
      <c r="A49" s="255" t="s">
        <v>11</v>
      </c>
      <c r="B49" s="256">
        <v>0</v>
      </c>
      <c r="C49" s="256">
        <v>0</v>
      </c>
      <c r="D49" s="256">
        <v>0</v>
      </c>
      <c r="E49" s="254"/>
    </row>
    <row r="50" spans="1:5">
      <c r="A50" s="255" t="s">
        <v>12</v>
      </c>
      <c r="B50" s="256">
        <v>0</v>
      </c>
      <c r="C50" s="256">
        <v>0</v>
      </c>
      <c r="D50" s="256">
        <v>0</v>
      </c>
      <c r="E50" s="254"/>
    </row>
    <row r="51" spans="1:5">
      <c r="A51" s="255" t="s">
        <v>13</v>
      </c>
      <c r="B51" s="256">
        <v>4500</v>
      </c>
      <c r="C51" s="257">
        <v>4500</v>
      </c>
      <c r="D51" s="257">
        <v>100</v>
      </c>
      <c r="E51" s="254"/>
    </row>
    <row r="52" spans="1:5" ht="33">
      <c r="A52" s="269" t="s">
        <v>26</v>
      </c>
      <c r="B52" s="250">
        <v>4500</v>
      </c>
      <c r="C52" s="250">
        <v>4500</v>
      </c>
      <c r="D52" s="251">
        <v>100</v>
      </c>
      <c r="E52" s="271" t="s">
        <v>27</v>
      </c>
    </row>
    <row r="53" spans="1:5">
      <c r="A53" s="253" t="s">
        <v>9</v>
      </c>
      <c r="B53" s="250">
        <v>4500</v>
      </c>
      <c r="C53" s="250">
        <v>4500</v>
      </c>
      <c r="D53" s="251">
        <v>100</v>
      </c>
      <c r="E53" s="270"/>
    </row>
    <row r="54" spans="1:5">
      <c r="A54" s="255" t="s">
        <v>10</v>
      </c>
      <c r="B54" s="256">
        <v>0</v>
      </c>
      <c r="C54" s="256">
        <v>0</v>
      </c>
      <c r="D54" s="256">
        <v>0</v>
      </c>
      <c r="E54" s="270"/>
    </row>
    <row r="55" spans="1:5">
      <c r="A55" s="255" t="s">
        <v>11</v>
      </c>
      <c r="B55" s="256">
        <v>0</v>
      </c>
      <c r="C55" s="256">
        <v>0</v>
      </c>
      <c r="D55" s="256">
        <v>0</v>
      </c>
      <c r="E55" s="254"/>
    </row>
    <row r="56" spans="1:5">
      <c r="A56" s="255" t="s">
        <v>12</v>
      </c>
      <c r="B56" s="256">
        <v>0</v>
      </c>
      <c r="C56" s="256">
        <v>0</v>
      </c>
      <c r="D56" s="256">
        <v>0</v>
      </c>
      <c r="E56" s="254"/>
    </row>
    <row r="57" spans="1:5">
      <c r="A57" s="255" t="s">
        <v>13</v>
      </c>
      <c r="B57" s="256">
        <v>4500</v>
      </c>
      <c r="C57" s="257">
        <v>4500</v>
      </c>
      <c r="D57" s="257">
        <v>100</v>
      </c>
      <c r="E57" s="254"/>
    </row>
    <row r="58" spans="1:5" ht="49.5">
      <c r="A58" s="249" t="s">
        <v>28</v>
      </c>
      <c r="B58" s="250">
        <v>6462.2999999999993</v>
      </c>
      <c r="C58" s="251">
        <v>6014.3454899999997</v>
      </c>
      <c r="D58" s="251">
        <v>93.068187642170756</v>
      </c>
      <c r="E58" s="267"/>
    </row>
    <row r="59" spans="1:5" ht="49.5">
      <c r="A59" s="249" t="s">
        <v>29</v>
      </c>
      <c r="B59" s="250">
        <v>6462.2999999999993</v>
      </c>
      <c r="C59" s="250">
        <v>6014.3454899999997</v>
      </c>
      <c r="D59" s="251">
        <v>93.068187642170756</v>
      </c>
      <c r="E59" s="252" t="s">
        <v>30</v>
      </c>
    </row>
    <row r="60" spans="1:5">
      <c r="A60" s="253" t="s">
        <v>9</v>
      </c>
      <c r="B60" s="250">
        <v>6462.2999999999993</v>
      </c>
      <c r="C60" s="250">
        <v>6014.3454899999997</v>
      </c>
      <c r="D60" s="251">
        <v>93.068187642170756</v>
      </c>
      <c r="E60" s="254"/>
    </row>
    <row r="61" spans="1:5">
      <c r="A61" s="255" t="s">
        <v>10</v>
      </c>
      <c r="B61" s="256">
        <v>0</v>
      </c>
      <c r="C61" s="256">
        <v>0</v>
      </c>
      <c r="D61" s="256">
        <v>0</v>
      </c>
      <c r="E61" s="254"/>
    </row>
    <row r="62" spans="1:5">
      <c r="A62" s="259" t="s">
        <v>11</v>
      </c>
      <c r="B62" s="256">
        <v>6462.2999999999993</v>
      </c>
      <c r="C62" s="257">
        <v>6014.3454899999997</v>
      </c>
      <c r="D62" s="257">
        <v>93.068187642170756</v>
      </c>
      <c r="E62" s="254"/>
    </row>
    <row r="63" spans="1:5">
      <c r="A63" s="255" t="s">
        <v>12</v>
      </c>
      <c r="B63" s="256">
        <v>0</v>
      </c>
      <c r="C63" s="256">
        <v>0</v>
      </c>
      <c r="D63" s="256">
        <v>0</v>
      </c>
      <c r="E63" s="254"/>
    </row>
    <row r="64" spans="1:5">
      <c r="A64" s="255" t="s">
        <v>13</v>
      </c>
      <c r="B64" s="256">
        <v>0</v>
      </c>
      <c r="C64" s="256">
        <v>0</v>
      </c>
      <c r="D64" s="256">
        <v>0</v>
      </c>
      <c r="E64" s="254"/>
    </row>
    <row r="65" spans="1:5">
      <c r="A65" s="253" t="s">
        <v>31</v>
      </c>
      <c r="B65" s="250">
        <v>40673.1</v>
      </c>
      <c r="C65" s="250">
        <v>37258.100489999997</v>
      </c>
      <c r="D65" s="251">
        <v>91.603788474446262</v>
      </c>
      <c r="E65" s="267"/>
    </row>
    <row r="66" spans="1:5">
      <c r="A66" s="253" t="s">
        <v>10</v>
      </c>
      <c r="B66" s="250">
        <v>0</v>
      </c>
      <c r="C66" s="250">
        <v>0</v>
      </c>
      <c r="D66" s="251">
        <v>0</v>
      </c>
      <c r="E66" s="267"/>
    </row>
    <row r="67" spans="1:5">
      <c r="A67" s="253" t="s">
        <v>11</v>
      </c>
      <c r="B67" s="250">
        <v>36173.1</v>
      </c>
      <c r="C67" s="250">
        <v>32758.100489999997</v>
      </c>
      <c r="D67" s="251">
        <v>90.559284357713324</v>
      </c>
      <c r="E67" s="267"/>
    </row>
    <row r="68" spans="1:5">
      <c r="A68" s="253" t="s">
        <v>12</v>
      </c>
      <c r="B68" s="250">
        <v>0</v>
      </c>
      <c r="C68" s="250">
        <v>0</v>
      </c>
      <c r="D68" s="251">
        <v>0</v>
      </c>
      <c r="E68" s="267"/>
    </row>
    <row r="69" spans="1:5">
      <c r="A69" s="253" t="s">
        <v>13</v>
      </c>
      <c r="B69" s="250">
        <v>4500</v>
      </c>
      <c r="C69" s="250">
        <v>4500</v>
      </c>
      <c r="D69" s="251">
        <v>100</v>
      </c>
      <c r="E69" s="267"/>
    </row>
    <row r="70" spans="1:5" ht="43.15" customHeight="1">
      <c r="A70" s="245" t="s">
        <v>49</v>
      </c>
      <c r="B70" s="245"/>
      <c r="C70" s="245"/>
      <c r="D70" s="245"/>
      <c r="E70" s="245"/>
    </row>
    <row r="71" spans="1:5" ht="66">
      <c r="A71" s="269" t="s">
        <v>32</v>
      </c>
      <c r="B71" s="272">
        <v>70322.7</v>
      </c>
      <c r="C71" s="272">
        <v>69010.239999999991</v>
      </c>
      <c r="D71" s="272">
        <v>98.133660965804765</v>
      </c>
      <c r="E71" s="273" t="s">
        <v>33</v>
      </c>
    </row>
    <row r="72" spans="1:5">
      <c r="A72" s="269" t="s">
        <v>9</v>
      </c>
      <c r="B72" s="272">
        <v>70322.7</v>
      </c>
      <c r="C72" s="272">
        <v>69010.239999999991</v>
      </c>
      <c r="D72" s="272">
        <v>98.133660965804765</v>
      </c>
      <c r="E72" s="274"/>
    </row>
    <row r="73" spans="1:5">
      <c r="A73" s="255" t="s">
        <v>10</v>
      </c>
      <c r="B73" s="275">
        <v>0</v>
      </c>
      <c r="C73" s="275">
        <v>0</v>
      </c>
      <c r="D73" s="275">
        <v>0</v>
      </c>
      <c r="E73" s="274"/>
    </row>
    <row r="74" spans="1:5">
      <c r="A74" s="255" t="s">
        <v>11</v>
      </c>
      <c r="B74" s="275">
        <v>70322.7</v>
      </c>
      <c r="C74" s="275">
        <v>69010.239999999991</v>
      </c>
      <c r="D74" s="275">
        <v>98.133660965804765</v>
      </c>
      <c r="E74" s="274"/>
    </row>
    <row r="75" spans="1:5">
      <c r="A75" s="255" t="s">
        <v>12</v>
      </c>
      <c r="B75" s="275">
        <v>0</v>
      </c>
      <c r="C75" s="275">
        <v>0</v>
      </c>
      <c r="D75" s="275">
        <v>0</v>
      </c>
      <c r="E75" s="274"/>
    </row>
    <row r="76" spans="1:5">
      <c r="A76" s="255" t="s">
        <v>13</v>
      </c>
      <c r="B76" s="275">
        <v>0</v>
      </c>
      <c r="C76" s="275">
        <v>0</v>
      </c>
      <c r="D76" s="275">
        <v>0</v>
      </c>
      <c r="E76" s="276"/>
    </row>
    <row r="77" spans="1:5" ht="66">
      <c r="A77" s="253" t="s">
        <v>34</v>
      </c>
      <c r="B77" s="272">
        <v>1972.9</v>
      </c>
      <c r="C77" s="272">
        <v>1972.89</v>
      </c>
      <c r="D77" s="272">
        <v>99.999493131937754</v>
      </c>
      <c r="E77" s="277"/>
    </row>
    <row r="78" spans="1:5">
      <c r="A78" s="253" t="s">
        <v>9</v>
      </c>
      <c r="B78" s="272">
        <v>1972.9</v>
      </c>
      <c r="C78" s="272">
        <v>1972.89</v>
      </c>
      <c r="D78" s="272">
        <v>99.999493131937754</v>
      </c>
      <c r="E78" s="277"/>
    </row>
    <row r="79" spans="1:5">
      <c r="A79" s="255" t="s">
        <v>10</v>
      </c>
      <c r="B79" s="275">
        <v>0</v>
      </c>
      <c r="C79" s="275">
        <v>0</v>
      </c>
      <c r="D79" s="275">
        <v>0</v>
      </c>
      <c r="E79" s="278"/>
    </row>
    <row r="80" spans="1:5">
      <c r="A80" s="255" t="s">
        <v>11</v>
      </c>
      <c r="B80" s="275">
        <v>1972.9</v>
      </c>
      <c r="C80" s="275">
        <v>1972.89</v>
      </c>
      <c r="D80" s="275">
        <v>99.999493131937754</v>
      </c>
      <c r="E80" s="278"/>
    </row>
    <row r="81" spans="1:5">
      <c r="A81" s="255" t="s">
        <v>12</v>
      </c>
      <c r="B81" s="275">
        <v>0</v>
      </c>
      <c r="C81" s="275">
        <v>0</v>
      </c>
      <c r="D81" s="275">
        <v>0</v>
      </c>
      <c r="E81" s="278"/>
    </row>
    <row r="82" spans="1:5">
      <c r="A82" s="255" t="s">
        <v>13</v>
      </c>
      <c r="B82" s="275">
        <v>0</v>
      </c>
      <c r="C82" s="275">
        <v>0</v>
      </c>
      <c r="D82" s="275">
        <v>0</v>
      </c>
      <c r="E82" s="278"/>
    </row>
    <row r="83" spans="1:5" ht="33">
      <c r="A83" s="253" t="s">
        <v>35</v>
      </c>
      <c r="B83" s="272">
        <v>30567</v>
      </c>
      <c r="C83" s="272">
        <v>30566.809999999998</v>
      </c>
      <c r="D83" s="272">
        <v>99.999378414630144</v>
      </c>
      <c r="E83" s="277"/>
    </row>
    <row r="84" spans="1:5">
      <c r="A84" s="253" t="s">
        <v>9</v>
      </c>
      <c r="B84" s="272">
        <v>30567</v>
      </c>
      <c r="C84" s="272">
        <v>30566.809999999998</v>
      </c>
      <c r="D84" s="272">
        <v>99.999378414630144</v>
      </c>
      <c r="E84" s="277"/>
    </row>
    <row r="85" spans="1:5">
      <c r="A85" s="255" t="s">
        <v>10</v>
      </c>
      <c r="B85" s="275">
        <v>0</v>
      </c>
      <c r="C85" s="275">
        <v>0</v>
      </c>
      <c r="D85" s="275">
        <v>0</v>
      </c>
      <c r="E85" s="277"/>
    </row>
    <row r="86" spans="1:5">
      <c r="A86" s="255" t="s">
        <v>11</v>
      </c>
      <c r="B86" s="275">
        <v>2888.4</v>
      </c>
      <c r="C86" s="275">
        <v>2888.21</v>
      </c>
      <c r="D86" s="275">
        <v>99.993421963716926</v>
      </c>
      <c r="E86" s="277"/>
    </row>
    <row r="87" spans="1:5">
      <c r="A87" s="255" t="s">
        <v>12</v>
      </c>
      <c r="B87" s="275">
        <v>0</v>
      </c>
      <c r="C87" s="275">
        <v>0</v>
      </c>
      <c r="D87" s="275">
        <v>0</v>
      </c>
      <c r="E87" s="277"/>
    </row>
    <row r="88" spans="1:5">
      <c r="A88" s="255" t="s">
        <v>13</v>
      </c>
      <c r="B88" s="275">
        <v>27678.6</v>
      </c>
      <c r="C88" s="275">
        <v>27678.6</v>
      </c>
      <c r="D88" s="275">
        <v>100</v>
      </c>
      <c r="E88" s="277"/>
    </row>
    <row r="89" spans="1:5" ht="49.5">
      <c r="A89" s="269" t="s">
        <v>36</v>
      </c>
      <c r="B89" s="272">
        <v>2888.4</v>
      </c>
      <c r="C89" s="272">
        <v>2888.21</v>
      </c>
      <c r="D89" s="272">
        <v>99.993421963716926</v>
      </c>
      <c r="E89" s="279" t="s">
        <v>37</v>
      </c>
    </row>
    <row r="90" spans="1:5">
      <c r="A90" s="253" t="s">
        <v>9</v>
      </c>
      <c r="B90" s="272">
        <v>2888.4</v>
      </c>
      <c r="C90" s="272">
        <v>2888.21</v>
      </c>
      <c r="D90" s="272">
        <v>99.993421963716926</v>
      </c>
      <c r="E90" s="280"/>
    </row>
    <row r="91" spans="1:5">
      <c r="A91" s="255" t="s">
        <v>10</v>
      </c>
      <c r="B91" s="275">
        <v>0</v>
      </c>
      <c r="C91" s="275">
        <v>0</v>
      </c>
      <c r="D91" s="275">
        <v>0</v>
      </c>
      <c r="E91" s="280"/>
    </row>
    <row r="92" spans="1:5">
      <c r="A92" s="255" t="s">
        <v>11</v>
      </c>
      <c r="B92" s="275">
        <v>2888.4</v>
      </c>
      <c r="C92" s="275">
        <v>2888.21</v>
      </c>
      <c r="D92" s="275">
        <v>99.993421963716926</v>
      </c>
      <c r="E92" s="280"/>
    </row>
    <row r="93" spans="1:5">
      <c r="A93" s="255" t="s">
        <v>12</v>
      </c>
      <c r="B93" s="275">
        <v>0</v>
      </c>
      <c r="C93" s="275">
        <v>0</v>
      </c>
      <c r="D93" s="275">
        <v>0</v>
      </c>
      <c r="E93" s="280"/>
    </row>
    <row r="94" spans="1:5">
      <c r="A94" s="255" t="s">
        <v>13</v>
      </c>
      <c r="B94" s="275">
        <v>0</v>
      </c>
      <c r="C94" s="275">
        <v>0</v>
      </c>
      <c r="D94" s="275">
        <v>0</v>
      </c>
      <c r="E94" s="281"/>
    </row>
    <row r="95" spans="1:5" ht="33">
      <c r="A95" s="269" t="s">
        <v>38</v>
      </c>
      <c r="B95" s="272">
        <v>25178.6</v>
      </c>
      <c r="C95" s="272">
        <v>25178.6</v>
      </c>
      <c r="D95" s="272">
        <v>100</v>
      </c>
      <c r="E95" s="282" t="s">
        <v>39</v>
      </c>
    </row>
    <row r="96" spans="1:5">
      <c r="A96" s="253" t="s">
        <v>9</v>
      </c>
      <c r="B96" s="272">
        <v>25178.6</v>
      </c>
      <c r="C96" s="272">
        <v>25178.6</v>
      </c>
      <c r="D96" s="272">
        <v>100</v>
      </c>
      <c r="E96" s="283"/>
    </row>
    <row r="97" spans="1:5">
      <c r="A97" s="255" t="s">
        <v>10</v>
      </c>
      <c r="B97" s="275">
        <v>0</v>
      </c>
      <c r="C97" s="275">
        <v>0</v>
      </c>
      <c r="D97" s="275">
        <v>0</v>
      </c>
      <c r="E97" s="283"/>
    </row>
    <row r="98" spans="1:5">
      <c r="A98" s="255" t="s">
        <v>11</v>
      </c>
      <c r="B98" s="275">
        <v>0</v>
      </c>
      <c r="C98" s="275">
        <v>0</v>
      </c>
      <c r="D98" s="275">
        <v>0</v>
      </c>
      <c r="E98" s="283"/>
    </row>
    <row r="99" spans="1:5">
      <c r="A99" s="255" t="s">
        <v>12</v>
      </c>
      <c r="B99" s="275">
        <v>0</v>
      </c>
      <c r="C99" s="275">
        <v>0</v>
      </c>
      <c r="D99" s="275">
        <v>0</v>
      </c>
      <c r="E99" s="283"/>
    </row>
    <row r="100" spans="1:5">
      <c r="A100" s="255" t="s">
        <v>13</v>
      </c>
      <c r="B100" s="275">
        <v>25178.6</v>
      </c>
      <c r="C100" s="275">
        <v>25178.6</v>
      </c>
      <c r="D100" s="275">
        <v>100</v>
      </c>
      <c r="E100" s="284"/>
    </row>
    <row r="101" spans="1:5" ht="33">
      <c r="A101" s="269" t="s">
        <v>40</v>
      </c>
      <c r="B101" s="272">
        <v>2500</v>
      </c>
      <c r="C101" s="272">
        <v>2500</v>
      </c>
      <c r="D101" s="272">
        <v>100</v>
      </c>
      <c r="E101" s="282" t="s">
        <v>41</v>
      </c>
    </row>
    <row r="102" spans="1:5">
      <c r="A102" s="253" t="s">
        <v>9</v>
      </c>
      <c r="B102" s="272">
        <v>2500</v>
      </c>
      <c r="C102" s="272">
        <v>2500</v>
      </c>
      <c r="D102" s="272">
        <v>100</v>
      </c>
      <c r="E102" s="283"/>
    </row>
    <row r="103" spans="1:5">
      <c r="A103" s="255" t="s">
        <v>10</v>
      </c>
      <c r="B103" s="275">
        <v>0</v>
      </c>
      <c r="C103" s="275">
        <v>0</v>
      </c>
      <c r="D103" s="275">
        <v>0</v>
      </c>
      <c r="E103" s="283"/>
    </row>
    <row r="104" spans="1:5">
      <c r="A104" s="255" t="s">
        <v>11</v>
      </c>
      <c r="B104" s="275">
        <v>0</v>
      </c>
      <c r="C104" s="275">
        <v>0</v>
      </c>
      <c r="D104" s="275">
        <v>0</v>
      </c>
      <c r="E104" s="283"/>
    </row>
    <row r="105" spans="1:5">
      <c r="A105" s="255" t="s">
        <v>12</v>
      </c>
      <c r="B105" s="275">
        <v>0</v>
      </c>
      <c r="C105" s="275">
        <v>0</v>
      </c>
      <c r="D105" s="275">
        <v>0</v>
      </c>
      <c r="E105" s="283"/>
    </row>
    <row r="106" spans="1:5">
      <c r="A106" s="255" t="s">
        <v>13</v>
      </c>
      <c r="B106" s="275">
        <v>2500</v>
      </c>
      <c r="C106" s="275">
        <v>2500</v>
      </c>
      <c r="D106" s="275">
        <v>100</v>
      </c>
      <c r="E106" s="284"/>
    </row>
    <row r="107" spans="1:5" ht="49.5">
      <c r="A107" s="253" t="s">
        <v>42</v>
      </c>
      <c r="B107" s="272">
        <v>216463.49799999996</v>
      </c>
      <c r="C107" s="272">
        <v>209661.85000000003</v>
      </c>
      <c r="D107" s="272">
        <v>96.857831429851544</v>
      </c>
      <c r="E107" s="277"/>
    </row>
    <row r="108" spans="1:5">
      <c r="A108" s="253" t="s">
        <v>9</v>
      </c>
      <c r="B108" s="272">
        <v>216463.49799999996</v>
      </c>
      <c r="C108" s="272">
        <v>209661.85000000003</v>
      </c>
      <c r="D108" s="272">
        <v>96.857831429851544</v>
      </c>
      <c r="E108" s="277"/>
    </row>
    <row r="109" spans="1:5">
      <c r="A109" s="255" t="s">
        <v>10</v>
      </c>
      <c r="B109" s="275">
        <v>0</v>
      </c>
      <c r="C109" s="275">
        <v>0</v>
      </c>
      <c r="D109" s="275">
        <v>0</v>
      </c>
      <c r="E109" s="277"/>
    </row>
    <row r="110" spans="1:5">
      <c r="A110" s="255" t="s">
        <v>11</v>
      </c>
      <c r="B110" s="275">
        <v>216463.49799999993</v>
      </c>
      <c r="C110" s="275">
        <v>209661.84999999998</v>
      </c>
      <c r="D110" s="275">
        <v>96.857831429851529</v>
      </c>
      <c r="E110" s="277"/>
    </row>
    <row r="111" spans="1:5">
      <c r="A111" s="255" t="s">
        <v>12</v>
      </c>
      <c r="B111" s="275">
        <v>0</v>
      </c>
      <c r="C111" s="275">
        <v>0</v>
      </c>
      <c r="D111" s="275">
        <v>0</v>
      </c>
      <c r="E111" s="277"/>
    </row>
    <row r="112" spans="1:5">
      <c r="A112" s="255" t="s">
        <v>13</v>
      </c>
      <c r="B112" s="275">
        <v>0</v>
      </c>
      <c r="C112" s="275">
        <v>0</v>
      </c>
      <c r="D112" s="275">
        <v>0</v>
      </c>
      <c r="E112" s="277"/>
    </row>
    <row r="113" spans="1:5" ht="49.5">
      <c r="A113" s="253" t="s">
        <v>43</v>
      </c>
      <c r="B113" s="272">
        <v>28077.200000000004</v>
      </c>
      <c r="C113" s="272">
        <v>26200.930000000008</v>
      </c>
      <c r="D113" s="272">
        <v>93.317460430527277</v>
      </c>
      <c r="E113" s="285" t="s">
        <v>44</v>
      </c>
    </row>
    <row r="114" spans="1:5">
      <c r="A114" s="253" t="s">
        <v>9</v>
      </c>
      <c r="B114" s="272">
        <v>28077.200000000004</v>
      </c>
      <c r="C114" s="272">
        <v>26200.930000000008</v>
      </c>
      <c r="D114" s="272">
        <v>93.317460430527277</v>
      </c>
      <c r="E114" s="277"/>
    </row>
    <row r="115" spans="1:5">
      <c r="A115" s="255" t="s">
        <v>10</v>
      </c>
      <c r="B115" s="275">
        <v>0</v>
      </c>
      <c r="C115" s="275">
        <v>0</v>
      </c>
      <c r="D115" s="275">
        <v>0</v>
      </c>
      <c r="E115" s="278"/>
    </row>
    <row r="116" spans="1:5">
      <c r="A116" s="255" t="s">
        <v>11</v>
      </c>
      <c r="B116" s="275">
        <v>28077.200000000004</v>
      </c>
      <c r="C116" s="275">
        <v>26200.930000000008</v>
      </c>
      <c r="D116" s="275">
        <v>93.317460430527277</v>
      </c>
      <c r="E116" s="278"/>
    </row>
    <row r="117" spans="1:5">
      <c r="A117" s="255" t="s">
        <v>12</v>
      </c>
      <c r="B117" s="275">
        <v>0</v>
      </c>
      <c r="C117" s="275">
        <v>0</v>
      </c>
      <c r="D117" s="275">
        <v>0</v>
      </c>
      <c r="E117" s="278"/>
    </row>
    <row r="118" spans="1:5">
      <c r="A118" s="255" t="s">
        <v>13</v>
      </c>
      <c r="B118" s="275">
        <v>0</v>
      </c>
      <c r="C118" s="275">
        <v>0</v>
      </c>
      <c r="D118" s="275">
        <v>0</v>
      </c>
      <c r="E118" s="278"/>
    </row>
    <row r="119" spans="1:5" ht="33">
      <c r="A119" s="269" t="s">
        <v>45</v>
      </c>
      <c r="B119" s="272">
        <v>57718.298000000003</v>
      </c>
      <c r="C119" s="272">
        <v>56304.799999999996</v>
      </c>
      <c r="D119" s="272">
        <v>97.551040053190746</v>
      </c>
      <c r="E119" s="286" t="s">
        <v>46</v>
      </c>
    </row>
    <row r="120" spans="1:5">
      <c r="A120" s="253" t="s">
        <v>9</v>
      </c>
      <c r="B120" s="272">
        <v>57718.298000000003</v>
      </c>
      <c r="C120" s="272">
        <v>56304.799999999996</v>
      </c>
      <c r="D120" s="272">
        <v>97.551040053190746</v>
      </c>
      <c r="E120" s="287"/>
    </row>
    <row r="121" spans="1:5">
      <c r="A121" s="255" t="s">
        <v>10</v>
      </c>
      <c r="B121" s="275">
        <v>0</v>
      </c>
      <c r="C121" s="275">
        <v>0</v>
      </c>
      <c r="D121" s="275">
        <v>0</v>
      </c>
      <c r="E121" s="287"/>
    </row>
    <row r="122" spans="1:5">
      <c r="A122" s="255" t="s">
        <v>11</v>
      </c>
      <c r="B122" s="275">
        <v>57718.298000000003</v>
      </c>
      <c r="C122" s="275">
        <v>56304.799999999996</v>
      </c>
      <c r="D122" s="275">
        <v>97.551040053190746</v>
      </c>
      <c r="E122" s="287"/>
    </row>
    <row r="123" spans="1:5">
      <c r="A123" s="255" t="s">
        <v>12</v>
      </c>
      <c r="B123" s="275">
        <v>0</v>
      </c>
      <c r="C123" s="275">
        <v>0</v>
      </c>
      <c r="D123" s="275">
        <v>0</v>
      </c>
      <c r="E123" s="287"/>
    </row>
    <row r="124" spans="1:5">
      <c r="A124" s="255" t="s">
        <v>13</v>
      </c>
      <c r="B124" s="275">
        <v>0</v>
      </c>
      <c r="C124" s="275">
        <v>0</v>
      </c>
      <c r="D124" s="275">
        <v>0</v>
      </c>
      <c r="E124" s="288"/>
    </row>
    <row r="125" spans="1:5" ht="33">
      <c r="A125" s="269" t="s">
        <v>47</v>
      </c>
      <c r="B125" s="272">
        <v>130667.99999999997</v>
      </c>
      <c r="C125" s="272">
        <v>127156.12000000001</v>
      </c>
      <c r="D125" s="272">
        <v>97.312364159549418</v>
      </c>
      <c r="E125" s="286" t="s">
        <v>48</v>
      </c>
    </row>
    <row r="126" spans="1:5">
      <c r="A126" s="253" t="s">
        <v>9</v>
      </c>
      <c r="B126" s="272">
        <v>130667.99999999997</v>
      </c>
      <c r="C126" s="272">
        <v>127156.12000000001</v>
      </c>
      <c r="D126" s="272">
        <v>97.312364159549418</v>
      </c>
      <c r="E126" s="287"/>
    </row>
    <row r="127" spans="1:5">
      <c r="A127" s="255" t="s">
        <v>10</v>
      </c>
      <c r="B127" s="275">
        <v>0</v>
      </c>
      <c r="C127" s="275">
        <v>0</v>
      </c>
      <c r="D127" s="275">
        <v>0</v>
      </c>
      <c r="E127" s="287"/>
    </row>
    <row r="128" spans="1:5">
      <c r="A128" s="255" t="s">
        <v>11</v>
      </c>
      <c r="B128" s="275">
        <v>130667.99999999997</v>
      </c>
      <c r="C128" s="275">
        <v>127156.12000000001</v>
      </c>
      <c r="D128" s="275">
        <v>97.312364159549418</v>
      </c>
      <c r="E128" s="287"/>
    </row>
    <row r="129" spans="1:5">
      <c r="A129" s="255" t="s">
        <v>12</v>
      </c>
      <c r="B129" s="275">
        <v>0</v>
      </c>
      <c r="C129" s="275">
        <v>0</v>
      </c>
      <c r="D129" s="275">
        <v>0</v>
      </c>
      <c r="E129" s="287"/>
    </row>
    <row r="130" spans="1:5">
      <c r="A130" s="255" t="s">
        <v>13</v>
      </c>
      <c r="B130" s="275">
        <v>0</v>
      </c>
      <c r="C130" s="275">
        <v>0</v>
      </c>
      <c r="D130" s="275">
        <v>0</v>
      </c>
      <c r="E130" s="288"/>
    </row>
    <row r="131" spans="1:5">
      <c r="A131" s="253" t="s">
        <v>31</v>
      </c>
      <c r="B131" s="272">
        <v>319326.09799999994</v>
      </c>
      <c r="C131" s="272">
        <v>311211.79000000004</v>
      </c>
      <c r="D131" s="272">
        <v>97.458927394027185</v>
      </c>
      <c r="E131" s="277"/>
    </row>
    <row r="132" spans="1:5">
      <c r="A132" s="255" t="s">
        <v>10</v>
      </c>
      <c r="B132" s="272">
        <v>0</v>
      </c>
      <c r="C132" s="272">
        <v>0</v>
      </c>
      <c r="D132" s="272">
        <v>0</v>
      </c>
      <c r="E132" s="277"/>
    </row>
    <row r="133" spans="1:5">
      <c r="A133" s="255" t="s">
        <v>11</v>
      </c>
      <c r="B133" s="272">
        <v>291647.49799999991</v>
      </c>
      <c r="C133" s="272">
        <v>283533.18999999994</v>
      </c>
      <c r="D133" s="272">
        <v>97.217768691435865</v>
      </c>
      <c r="E133" s="277"/>
    </row>
    <row r="134" spans="1:5">
      <c r="A134" s="255" t="s">
        <v>12</v>
      </c>
      <c r="B134" s="272">
        <v>0</v>
      </c>
      <c r="C134" s="272">
        <v>0</v>
      </c>
      <c r="D134" s="272">
        <v>0</v>
      </c>
      <c r="E134" s="277"/>
    </row>
    <row r="135" spans="1:5">
      <c r="A135" s="255" t="s">
        <v>13</v>
      </c>
      <c r="B135" s="272">
        <v>27678.6</v>
      </c>
      <c r="C135" s="272">
        <v>27678.6</v>
      </c>
      <c r="D135" s="272">
        <v>100</v>
      </c>
      <c r="E135" s="277"/>
    </row>
    <row r="136" spans="1:5" ht="42.6" customHeight="1">
      <c r="A136" s="245" t="s">
        <v>50</v>
      </c>
      <c r="B136" s="245"/>
      <c r="C136" s="245"/>
      <c r="D136" s="245"/>
      <c r="E136" s="245"/>
    </row>
    <row r="137" spans="1:5" ht="33">
      <c r="A137" s="289" t="s">
        <v>51</v>
      </c>
      <c r="B137" s="250">
        <v>35643.803999999996</v>
      </c>
      <c r="C137" s="251">
        <v>34910.299999999996</v>
      </c>
      <c r="D137" s="251">
        <v>97.942127613539782</v>
      </c>
      <c r="E137" s="290" t="s">
        <v>52</v>
      </c>
    </row>
    <row r="138" spans="1:5">
      <c r="A138" s="253" t="s">
        <v>9</v>
      </c>
      <c r="B138" s="250">
        <v>35643.803999999996</v>
      </c>
      <c r="C138" s="251">
        <v>34910.299999999996</v>
      </c>
      <c r="D138" s="251">
        <v>97.942127613539782</v>
      </c>
      <c r="E138" s="291"/>
    </row>
    <row r="139" spans="1:5">
      <c r="A139" s="255" t="s">
        <v>10</v>
      </c>
      <c r="B139" s="256">
        <v>0</v>
      </c>
      <c r="C139" s="256">
        <v>0</v>
      </c>
      <c r="D139" s="256">
        <v>0</v>
      </c>
      <c r="E139" s="291"/>
    </row>
    <row r="140" spans="1:5">
      <c r="A140" s="292" t="s">
        <v>11</v>
      </c>
      <c r="B140" s="256">
        <v>35643.803999999996</v>
      </c>
      <c r="C140" s="257">
        <v>34910.299999999996</v>
      </c>
      <c r="D140" s="257">
        <v>97.942127613539782</v>
      </c>
      <c r="E140" s="293"/>
    </row>
    <row r="141" spans="1:5">
      <c r="A141" s="255" t="s">
        <v>12</v>
      </c>
      <c r="B141" s="256">
        <v>0</v>
      </c>
      <c r="C141" s="256">
        <v>0</v>
      </c>
      <c r="D141" s="256">
        <v>0</v>
      </c>
      <c r="E141" s="294"/>
    </row>
    <row r="142" spans="1:5">
      <c r="A142" s="255" t="s">
        <v>13</v>
      </c>
      <c r="B142" s="256">
        <v>0</v>
      </c>
      <c r="C142" s="256">
        <v>0</v>
      </c>
      <c r="D142" s="256">
        <v>0</v>
      </c>
      <c r="E142" s="294"/>
    </row>
    <row r="143" spans="1:5" ht="49.5">
      <c r="A143" s="289" t="s">
        <v>53</v>
      </c>
      <c r="B143" s="250">
        <v>38</v>
      </c>
      <c r="C143" s="250">
        <v>38</v>
      </c>
      <c r="D143" s="250">
        <v>100</v>
      </c>
      <c r="E143" s="295"/>
    </row>
    <row r="144" spans="1:5">
      <c r="A144" s="253" t="s">
        <v>9</v>
      </c>
      <c r="B144" s="250">
        <v>38</v>
      </c>
      <c r="C144" s="251">
        <v>38</v>
      </c>
      <c r="D144" s="251">
        <v>100</v>
      </c>
      <c r="E144" s="296"/>
    </row>
    <row r="145" spans="1:5">
      <c r="A145" s="255" t="s">
        <v>10</v>
      </c>
      <c r="B145" s="256">
        <v>0</v>
      </c>
      <c r="C145" s="256">
        <v>0</v>
      </c>
      <c r="D145" s="256">
        <v>0</v>
      </c>
      <c r="E145" s="297"/>
    </row>
    <row r="146" spans="1:5">
      <c r="A146" s="255" t="s">
        <v>11</v>
      </c>
      <c r="B146" s="256">
        <v>38</v>
      </c>
      <c r="C146" s="257">
        <v>38</v>
      </c>
      <c r="D146" s="257">
        <v>100</v>
      </c>
      <c r="E146" s="298"/>
    </row>
    <row r="147" spans="1:5">
      <c r="A147" s="255" t="s">
        <v>12</v>
      </c>
      <c r="B147" s="257">
        <v>0</v>
      </c>
      <c r="C147" s="257">
        <v>0</v>
      </c>
      <c r="D147" s="257">
        <v>0</v>
      </c>
      <c r="E147" s="294"/>
    </row>
    <row r="148" spans="1:5">
      <c r="A148" s="255" t="s">
        <v>13</v>
      </c>
      <c r="B148" s="256">
        <v>0</v>
      </c>
      <c r="C148" s="256">
        <v>0</v>
      </c>
      <c r="D148" s="256">
        <v>0</v>
      </c>
      <c r="E148" s="294"/>
    </row>
    <row r="149" spans="1:5">
      <c r="A149" s="253" t="s">
        <v>31</v>
      </c>
      <c r="B149" s="250">
        <v>35681.803999999996</v>
      </c>
      <c r="C149" s="250">
        <v>34948.299999999996</v>
      </c>
      <c r="D149" s="251">
        <v>97.944319182965074</v>
      </c>
      <c r="E149" s="299"/>
    </row>
    <row r="150" spans="1:5">
      <c r="A150" s="253" t="s">
        <v>10</v>
      </c>
      <c r="B150" s="250">
        <v>0</v>
      </c>
      <c r="C150" s="250">
        <v>0</v>
      </c>
      <c r="D150" s="250">
        <v>0</v>
      </c>
      <c r="E150" s="294"/>
    </row>
    <row r="151" spans="1:5">
      <c r="A151" s="253" t="s">
        <v>11</v>
      </c>
      <c r="B151" s="250">
        <v>35681.803999999996</v>
      </c>
      <c r="C151" s="250">
        <v>34948.299999999996</v>
      </c>
      <c r="D151" s="251">
        <v>97.944319182965074</v>
      </c>
      <c r="E151" s="299"/>
    </row>
    <row r="152" spans="1:5">
      <c r="A152" s="253" t="s">
        <v>12</v>
      </c>
      <c r="B152" s="250">
        <v>0</v>
      </c>
      <c r="C152" s="250">
        <v>0</v>
      </c>
      <c r="D152" s="250">
        <v>0</v>
      </c>
      <c r="E152" s="294"/>
    </row>
    <row r="153" spans="1:5" ht="42" customHeight="1">
      <c r="A153" s="253" t="s">
        <v>13</v>
      </c>
      <c r="B153" s="250">
        <v>0</v>
      </c>
      <c r="C153" s="250">
        <v>0</v>
      </c>
      <c r="D153" s="250">
        <v>0</v>
      </c>
      <c r="E153" s="294"/>
    </row>
    <row r="154" spans="1:5" ht="31.9" customHeight="1">
      <c r="A154" s="300" t="s">
        <v>54</v>
      </c>
      <c r="B154" s="301"/>
      <c r="C154" s="301"/>
      <c r="D154" s="301"/>
      <c r="E154" s="302"/>
    </row>
    <row r="155" spans="1:5" ht="33">
      <c r="A155" s="303" t="s">
        <v>55</v>
      </c>
      <c r="B155" s="272">
        <v>1144</v>
      </c>
      <c r="C155" s="272">
        <v>1082.8400000000001</v>
      </c>
      <c r="D155" s="272">
        <v>94.65384615384616</v>
      </c>
      <c r="E155" s="304"/>
    </row>
    <row r="156" spans="1:5">
      <c r="A156" s="253" t="s">
        <v>9</v>
      </c>
      <c r="B156" s="305">
        <v>1144</v>
      </c>
      <c r="C156" s="305">
        <v>1082.8400000000001</v>
      </c>
      <c r="D156" s="272">
        <v>94.65384615384616</v>
      </c>
      <c r="E156" s="306"/>
    </row>
    <row r="157" spans="1:5">
      <c r="A157" s="255" t="s">
        <v>11</v>
      </c>
      <c r="B157" s="307">
        <v>1144</v>
      </c>
      <c r="C157" s="307">
        <v>1082.8400000000001</v>
      </c>
      <c r="D157" s="275">
        <v>94.65384615384616</v>
      </c>
      <c r="E157" s="306"/>
    </row>
    <row r="158" spans="1:5">
      <c r="A158" s="255" t="s">
        <v>13</v>
      </c>
      <c r="B158" s="307">
        <v>0</v>
      </c>
      <c r="C158" s="307">
        <v>0</v>
      </c>
      <c r="D158" s="275">
        <v>0</v>
      </c>
      <c r="E158" s="308"/>
    </row>
    <row r="159" spans="1:5" ht="17.45" customHeight="1">
      <c r="A159" s="309" t="s">
        <v>56</v>
      </c>
      <c r="B159" s="305">
        <v>0</v>
      </c>
      <c r="C159" s="305">
        <v>0</v>
      </c>
      <c r="D159" s="272">
        <v>0</v>
      </c>
      <c r="E159" s="310"/>
    </row>
    <row r="160" spans="1:5">
      <c r="A160" s="253" t="s">
        <v>9</v>
      </c>
      <c r="B160" s="305">
        <v>0</v>
      </c>
      <c r="C160" s="305">
        <v>0</v>
      </c>
      <c r="D160" s="272">
        <v>0</v>
      </c>
      <c r="E160" s="311"/>
    </row>
    <row r="161" spans="1:5">
      <c r="A161" s="255" t="s">
        <v>11</v>
      </c>
      <c r="B161" s="307">
        <v>0</v>
      </c>
      <c r="C161" s="275">
        <v>0</v>
      </c>
      <c r="D161" s="275">
        <v>0</v>
      </c>
      <c r="E161" s="311"/>
    </row>
    <row r="162" spans="1:5">
      <c r="A162" s="255" t="s">
        <v>13</v>
      </c>
      <c r="B162" s="307">
        <v>0</v>
      </c>
      <c r="C162" s="275">
        <v>0</v>
      </c>
      <c r="D162" s="275">
        <v>0</v>
      </c>
      <c r="E162" s="312"/>
    </row>
    <row r="163" spans="1:5" ht="17.45" customHeight="1">
      <c r="A163" s="249" t="s">
        <v>57</v>
      </c>
      <c r="B163" s="305">
        <v>0</v>
      </c>
      <c r="C163" s="305">
        <v>0</v>
      </c>
      <c r="D163" s="272">
        <v>0</v>
      </c>
      <c r="E163" s="313"/>
    </row>
    <row r="164" spans="1:5">
      <c r="A164" s="314" t="s">
        <v>9</v>
      </c>
      <c r="B164" s="305">
        <v>0</v>
      </c>
      <c r="C164" s="305">
        <v>0</v>
      </c>
      <c r="D164" s="272">
        <v>0</v>
      </c>
      <c r="E164" s="315"/>
    </row>
    <row r="165" spans="1:5">
      <c r="A165" s="255" t="s">
        <v>11</v>
      </c>
      <c r="B165" s="307">
        <v>0</v>
      </c>
      <c r="C165" s="275">
        <v>0</v>
      </c>
      <c r="D165" s="275">
        <v>0</v>
      </c>
      <c r="E165" s="315"/>
    </row>
    <row r="166" spans="1:5">
      <c r="A166" s="255" t="s">
        <v>13</v>
      </c>
      <c r="B166" s="307">
        <v>0</v>
      </c>
      <c r="C166" s="275">
        <v>0</v>
      </c>
      <c r="D166" s="275">
        <v>0</v>
      </c>
      <c r="E166" s="316"/>
    </row>
    <row r="167" spans="1:5" ht="33">
      <c r="A167" s="249" t="s">
        <v>58</v>
      </c>
      <c r="B167" s="305">
        <v>0</v>
      </c>
      <c r="C167" s="305">
        <v>0</v>
      </c>
      <c r="D167" s="272">
        <v>0</v>
      </c>
      <c r="E167" s="313"/>
    </row>
    <row r="168" spans="1:5">
      <c r="A168" s="253" t="s">
        <v>9</v>
      </c>
      <c r="B168" s="305">
        <v>0</v>
      </c>
      <c r="C168" s="305">
        <v>0</v>
      </c>
      <c r="D168" s="272">
        <v>0</v>
      </c>
      <c r="E168" s="315"/>
    </row>
    <row r="169" spans="1:5">
      <c r="A169" s="255" t="s">
        <v>11</v>
      </c>
      <c r="B169" s="307">
        <v>0</v>
      </c>
      <c r="C169" s="275">
        <v>0</v>
      </c>
      <c r="D169" s="275">
        <v>0</v>
      </c>
      <c r="E169" s="315"/>
    </row>
    <row r="170" spans="1:5">
      <c r="A170" s="255" t="s">
        <v>13</v>
      </c>
      <c r="B170" s="307">
        <v>0</v>
      </c>
      <c r="C170" s="275">
        <v>0</v>
      </c>
      <c r="D170" s="275">
        <v>0</v>
      </c>
      <c r="E170" s="316"/>
    </row>
    <row r="171" spans="1:5">
      <c r="A171" s="249" t="s">
        <v>59</v>
      </c>
      <c r="B171" s="305">
        <v>85.9</v>
      </c>
      <c r="C171" s="305">
        <v>85.9</v>
      </c>
      <c r="D171" s="272">
        <v>100</v>
      </c>
      <c r="E171" s="313" t="s">
        <v>60</v>
      </c>
    </row>
    <row r="172" spans="1:5">
      <c r="A172" s="253" t="s">
        <v>9</v>
      </c>
      <c r="B172" s="305">
        <v>85.9</v>
      </c>
      <c r="C172" s="305">
        <v>85.9</v>
      </c>
      <c r="D172" s="272">
        <v>100</v>
      </c>
      <c r="E172" s="315"/>
    </row>
    <row r="173" spans="1:5">
      <c r="A173" s="255" t="s">
        <v>11</v>
      </c>
      <c r="B173" s="307">
        <v>85.9</v>
      </c>
      <c r="C173" s="275">
        <v>85.9</v>
      </c>
      <c r="D173" s="275">
        <v>100</v>
      </c>
      <c r="E173" s="315"/>
    </row>
    <row r="174" spans="1:5">
      <c r="A174" s="255" t="s">
        <v>13</v>
      </c>
      <c r="B174" s="307">
        <v>0</v>
      </c>
      <c r="C174" s="275">
        <v>0</v>
      </c>
      <c r="D174" s="275">
        <v>0</v>
      </c>
      <c r="E174" s="316"/>
    </row>
    <row r="175" spans="1:5" ht="33">
      <c r="A175" s="317" t="s">
        <v>61</v>
      </c>
      <c r="B175" s="305">
        <v>121.8</v>
      </c>
      <c r="C175" s="305">
        <v>82.484999999999999</v>
      </c>
      <c r="D175" s="272">
        <v>67.7</v>
      </c>
      <c r="E175" s="318" t="s">
        <v>62</v>
      </c>
    </row>
    <row r="176" spans="1:5">
      <c r="A176" s="253" t="s">
        <v>9</v>
      </c>
      <c r="B176" s="305">
        <v>121.8</v>
      </c>
      <c r="C176" s="305">
        <v>82.484999999999999</v>
      </c>
      <c r="D176" s="272">
        <v>67.7</v>
      </c>
      <c r="E176" s="318"/>
    </row>
    <row r="177" spans="1:5">
      <c r="A177" s="255" t="s">
        <v>11</v>
      </c>
      <c r="B177" s="307">
        <v>121.8</v>
      </c>
      <c r="C177" s="275">
        <v>82.484999999999999</v>
      </c>
      <c r="D177" s="275">
        <v>67.7</v>
      </c>
      <c r="E177" s="318"/>
    </row>
    <row r="178" spans="1:5">
      <c r="A178" s="255" t="s">
        <v>13</v>
      </c>
      <c r="B178" s="307">
        <v>0</v>
      </c>
      <c r="C178" s="275">
        <v>0</v>
      </c>
      <c r="D178" s="275">
        <v>0</v>
      </c>
      <c r="E178" s="318"/>
    </row>
    <row r="179" spans="1:5">
      <c r="A179" s="319" t="s">
        <v>63</v>
      </c>
      <c r="B179" s="305">
        <v>84.7</v>
      </c>
      <c r="C179" s="305">
        <v>70.484999999999999</v>
      </c>
      <c r="D179" s="272">
        <v>83.2</v>
      </c>
      <c r="E179" s="318" t="s">
        <v>64</v>
      </c>
    </row>
    <row r="180" spans="1:5">
      <c r="A180" s="253" t="s">
        <v>9</v>
      </c>
      <c r="B180" s="305">
        <v>84.7</v>
      </c>
      <c r="C180" s="305">
        <v>70.484999999999999</v>
      </c>
      <c r="D180" s="272">
        <v>83.2</v>
      </c>
      <c r="E180" s="318"/>
    </row>
    <row r="181" spans="1:5">
      <c r="A181" s="255" t="s">
        <v>11</v>
      </c>
      <c r="B181" s="307">
        <v>84.7</v>
      </c>
      <c r="C181" s="275">
        <v>70.484999999999999</v>
      </c>
      <c r="D181" s="275">
        <v>83.2</v>
      </c>
      <c r="E181" s="318"/>
    </row>
    <row r="182" spans="1:5">
      <c r="A182" s="255" t="s">
        <v>13</v>
      </c>
      <c r="B182" s="307">
        <v>0</v>
      </c>
      <c r="C182" s="275">
        <v>0</v>
      </c>
      <c r="D182" s="275">
        <v>0</v>
      </c>
      <c r="E182" s="318"/>
    </row>
    <row r="183" spans="1:5">
      <c r="A183" s="249" t="s">
        <v>65</v>
      </c>
      <c r="B183" s="305">
        <v>0</v>
      </c>
      <c r="C183" s="305">
        <v>0</v>
      </c>
      <c r="D183" s="272">
        <v>0</v>
      </c>
      <c r="E183" s="273"/>
    </row>
    <row r="184" spans="1:5">
      <c r="A184" s="253" t="s">
        <v>9</v>
      </c>
      <c r="B184" s="305">
        <v>0</v>
      </c>
      <c r="C184" s="305">
        <v>0</v>
      </c>
      <c r="D184" s="272">
        <v>0</v>
      </c>
      <c r="E184" s="274"/>
    </row>
    <row r="185" spans="1:5">
      <c r="A185" s="255" t="s">
        <v>11</v>
      </c>
      <c r="B185" s="307">
        <v>0</v>
      </c>
      <c r="C185" s="275">
        <v>0</v>
      </c>
      <c r="D185" s="275">
        <v>0</v>
      </c>
      <c r="E185" s="274"/>
    </row>
    <row r="186" spans="1:5">
      <c r="A186" s="255" t="s">
        <v>13</v>
      </c>
      <c r="B186" s="307">
        <v>0</v>
      </c>
      <c r="C186" s="275">
        <v>0</v>
      </c>
      <c r="D186" s="275">
        <v>0</v>
      </c>
      <c r="E186" s="276"/>
    </row>
    <row r="187" spans="1:5" ht="33">
      <c r="A187" s="249" t="s">
        <v>66</v>
      </c>
      <c r="B187" s="305">
        <v>108.2</v>
      </c>
      <c r="C187" s="305">
        <v>108.2</v>
      </c>
      <c r="D187" s="272">
        <v>100</v>
      </c>
      <c r="E187" s="273" t="s">
        <v>67</v>
      </c>
    </row>
    <row r="188" spans="1:5">
      <c r="A188" s="253" t="s">
        <v>9</v>
      </c>
      <c r="B188" s="305">
        <v>108.2</v>
      </c>
      <c r="C188" s="305">
        <v>108.2</v>
      </c>
      <c r="D188" s="272">
        <v>100</v>
      </c>
      <c r="E188" s="274"/>
    </row>
    <row r="189" spans="1:5">
      <c r="A189" s="255" t="s">
        <v>11</v>
      </c>
      <c r="B189" s="307">
        <v>108.2</v>
      </c>
      <c r="C189" s="275">
        <v>108.2</v>
      </c>
      <c r="D189" s="275">
        <v>100</v>
      </c>
      <c r="E189" s="274"/>
    </row>
    <row r="190" spans="1:5">
      <c r="A190" s="255" t="s">
        <v>13</v>
      </c>
      <c r="B190" s="307">
        <v>0</v>
      </c>
      <c r="C190" s="275">
        <v>0</v>
      </c>
      <c r="D190" s="275">
        <v>0</v>
      </c>
      <c r="E190" s="276"/>
    </row>
    <row r="191" spans="1:5">
      <c r="A191" s="317" t="s">
        <v>68</v>
      </c>
      <c r="B191" s="305">
        <v>40.200000000000003</v>
      </c>
      <c r="C191" s="305">
        <v>40.200000000000003</v>
      </c>
      <c r="D191" s="272">
        <v>100</v>
      </c>
      <c r="E191" s="313" t="s">
        <v>69</v>
      </c>
    </row>
    <row r="192" spans="1:5">
      <c r="A192" s="253" t="s">
        <v>9</v>
      </c>
      <c r="B192" s="305">
        <v>40.200000000000003</v>
      </c>
      <c r="C192" s="305">
        <v>40.200000000000003</v>
      </c>
      <c r="D192" s="272">
        <v>100</v>
      </c>
      <c r="E192" s="315"/>
    </row>
    <row r="193" spans="1:5">
      <c r="A193" s="255" t="s">
        <v>11</v>
      </c>
      <c r="B193" s="307">
        <v>40.200000000000003</v>
      </c>
      <c r="C193" s="275">
        <v>40.200000000000003</v>
      </c>
      <c r="D193" s="275">
        <v>100</v>
      </c>
      <c r="E193" s="315"/>
    </row>
    <row r="194" spans="1:5">
      <c r="A194" s="255" t="s">
        <v>13</v>
      </c>
      <c r="B194" s="307">
        <v>0</v>
      </c>
      <c r="C194" s="275">
        <v>0</v>
      </c>
      <c r="D194" s="275">
        <v>0</v>
      </c>
      <c r="E194" s="316"/>
    </row>
    <row r="195" spans="1:5" ht="33">
      <c r="A195" s="319" t="s">
        <v>70</v>
      </c>
      <c r="B195" s="305">
        <v>116.15</v>
      </c>
      <c r="C195" s="305">
        <v>108.52</v>
      </c>
      <c r="D195" s="272">
        <v>93.43</v>
      </c>
      <c r="E195" s="320" t="s">
        <v>71</v>
      </c>
    </row>
    <row r="196" spans="1:5">
      <c r="A196" s="253" t="s">
        <v>9</v>
      </c>
      <c r="B196" s="305">
        <v>116.15</v>
      </c>
      <c r="C196" s="305">
        <v>108.52000000000001</v>
      </c>
      <c r="D196" s="272">
        <v>93.430908308222129</v>
      </c>
      <c r="E196" s="321"/>
    </row>
    <row r="197" spans="1:5">
      <c r="A197" s="255" t="s">
        <v>11</v>
      </c>
      <c r="B197" s="307">
        <v>116.15</v>
      </c>
      <c r="C197" s="275">
        <v>108.52000000000001</v>
      </c>
      <c r="D197" s="275">
        <v>93.430908308222129</v>
      </c>
      <c r="E197" s="321"/>
    </row>
    <row r="198" spans="1:5">
      <c r="A198" s="255" t="s">
        <v>13</v>
      </c>
      <c r="B198" s="307">
        <v>0</v>
      </c>
      <c r="C198" s="275">
        <v>0</v>
      </c>
      <c r="D198" s="275">
        <v>0</v>
      </c>
      <c r="E198" s="322"/>
    </row>
    <row r="199" spans="1:5" ht="33">
      <c r="A199" s="249" t="s">
        <v>72</v>
      </c>
      <c r="B199" s="305">
        <v>150</v>
      </c>
      <c r="C199" s="305">
        <v>150</v>
      </c>
      <c r="D199" s="272">
        <v>100</v>
      </c>
      <c r="E199" s="313" t="s">
        <v>73</v>
      </c>
    </row>
    <row r="200" spans="1:5">
      <c r="A200" s="253" t="s">
        <v>9</v>
      </c>
      <c r="B200" s="305">
        <v>150</v>
      </c>
      <c r="C200" s="305">
        <v>150</v>
      </c>
      <c r="D200" s="272">
        <v>100</v>
      </c>
      <c r="E200" s="315"/>
    </row>
    <row r="201" spans="1:5">
      <c r="A201" s="255" t="s">
        <v>11</v>
      </c>
      <c r="B201" s="307">
        <v>150</v>
      </c>
      <c r="C201" s="275">
        <v>150</v>
      </c>
      <c r="D201" s="275">
        <v>100</v>
      </c>
      <c r="E201" s="315"/>
    </row>
    <row r="202" spans="1:5">
      <c r="A202" s="255" t="s">
        <v>13</v>
      </c>
      <c r="B202" s="307">
        <v>0</v>
      </c>
      <c r="C202" s="275">
        <v>0</v>
      </c>
      <c r="D202" s="275">
        <v>0</v>
      </c>
      <c r="E202" s="316"/>
    </row>
    <row r="203" spans="1:5">
      <c r="A203" s="249" t="s">
        <v>74</v>
      </c>
      <c r="B203" s="305">
        <v>4.7</v>
      </c>
      <c r="C203" s="305">
        <v>4.7</v>
      </c>
      <c r="D203" s="272">
        <v>100</v>
      </c>
      <c r="E203" s="313" t="s">
        <v>75</v>
      </c>
    </row>
    <row r="204" spans="1:5">
      <c r="A204" s="253" t="s">
        <v>9</v>
      </c>
      <c r="B204" s="305">
        <v>4.7</v>
      </c>
      <c r="C204" s="305">
        <v>4.7</v>
      </c>
      <c r="D204" s="272">
        <v>100</v>
      </c>
      <c r="E204" s="315"/>
    </row>
    <row r="205" spans="1:5">
      <c r="A205" s="255" t="s">
        <v>11</v>
      </c>
      <c r="B205" s="307">
        <v>4.7</v>
      </c>
      <c r="C205" s="275">
        <v>4.7</v>
      </c>
      <c r="D205" s="275">
        <v>100</v>
      </c>
      <c r="E205" s="315"/>
    </row>
    <row r="206" spans="1:5">
      <c r="A206" s="255" t="s">
        <v>13</v>
      </c>
      <c r="B206" s="307">
        <v>0</v>
      </c>
      <c r="C206" s="275">
        <v>0</v>
      </c>
      <c r="D206" s="275">
        <v>0</v>
      </c>
      <c r="E206" s="316"/>
    </row>
    <row r="207" spans="1:5" ht="33">
      <c r="A207" s="317" t="s">
        <v>76</v>
      </c>
      <c r="B207" s="305">
        <v>50</v>
      </c>
      <c r="C207" s="305">
        <v>50</v>
      </c>
      <c r="D207" s="272">
        <v>100</v>
      </c>
      <c r="E207" s="323" t="s">
        <v>77</v>
      </c>
    </row>
    <row r="208" spans="1:5">
      <c r="A208" s="253" t="s">
        <v>9</v>
      </c>
      <c r="B208" s="305">
        <v>50</v>
      </c>
      <c r="C208" s="305">
        <v>50</v>
      </c>
      <c r="D208" s="272">
        <v>100</v>
      </c>
      <c r="E208" s="324"/>
    </row>
    <row r="209" spans="1:5">
      <c r="A209" s="255" t="s">
        <v>11</v>
      </c>
      <c r="B209" s="307">
        <v>50</v>
      </c>
      <c r="C209" s="275">
        <v>50</v>
      </c>
      <c r="D209" s="275">
        <v>100</v>
      </c>
      <c r="E209" s="324"/>
    </row>
    <row r="210" spans="1:5">
      <c r="A210" s="255" t="s">
        <v>13</v>
      </c>
      <c r="B210" s="307">
        <v>0</v>
      </c>
      <c r="C210" s="275">
        <v>0</v>
      </c>
      <c r="D210" s="275">
        <v>0</v>
      </c>
      <c r="E210" s="325"/>
    </row>
    <row r="211" spans="1:5">
      <c r="A211" s="319" t="s">
        <v>78</v>
      </c>
      <c r="B211" s="305">
        <v>382.35</v>
      </c>
      <c r="C211" s="305">
        <v>382.35</v>
      </c>
      <c r="D211" s="272">
        <v>100</v>
      </c>
      <c r="E211" s="313" t="s">
        <v>79</v>
      </c>
    </row>
    <row r="212" spans="1:5">
      <c r="A212" s="253" t="s">
        <v>9</v>
      </c>
      <c r="B212" s="305">
        <v>382.35</v>
      </c>
      <c r="C212" s="305">
        <v>382.35</v>
      </c>
      <c r="D212" s="272">
        <v>100</v>
      </c>
      <c r="E212" s="315"/>
    </row>
    <row r="213" spans="1:5">
      <c r="A213" s="255" t="s">
        <v>11</v>
      </c>
      <c r="B213" s="307">
        <v>382.35</v>
      </c>
      <c r="C213" s="275">
        <v>382.35</v>
      </c>
      <c r="D213" s="275">
        <v>100</v>
      </c>
      <c r="E213" s="315"/>
    </row>
    <row r="214" spans="1:5">
      <c r="A214" s="255" t="s">
        <v>13</v>
      </c>
      <c r="B214" s="307">
        <v>0</v>
      </c>
      <c r="C214" s="275">
        <v>0</v>
      </c>
      <c r="D214" s="275">
        <v>0</v>
      </c>
      <c r="E214" s="316"/>
    </row>
    <row r="215" spans="1:5">
      <c r="A215" s="317" t="s">
        <v>80</v>
      </c>
      <c r="B215" s="305">
        <v>0</v>
      </c>
      <c r="C215" s="305">
        <v>0</v>
      </c>
      <c r="D215" s="272">
        <v>0</v>
      </c>
      <c r="E215" s="313"/>
    </row>
    <row r="216" spans="1:5">
      <c r="A216" s="314" t="s">
        <v>9</v>
      </c>
      <c r="B216" s="305">
        <v>0</v>
      </c>
      <c r="C216" s="305">
        <v>0</v>
      </c>
      <c r="D216" s="272">
        <v>0</v>
      </c>
      <c r="E216" s="315"/>
    </row>
    <row r="217" spans="1:5">
      <c r="A217" s="255" t="s">
        <v>11</v>
      </c>
      <c r="B217" s="307">
        <v>0</v>
      </c>
      <c r="C217" s="275">
        <v>0</v>
      </c>
      <c r="D217" s="275">
        <v>0</v>
      </c>
      <c r="E217" s="315"/>
    </row>
    <row r="218" spans="1:5">
      <c r="A218" s="255" t="s">
        <v>13</v>
      </c>
      <c r="B218" s="307">
        <v>0</v>
      </c>
      <c r="C218" s="275">
        <v>0</v>
      </c>
      <c r="D218" s="275">
        <v>0</v>
      </c>
      <c r="E218" s="316"/>
    </row>
    <row r="219" spans="1:5" ht="49.5">
      <c r="A219" s="249" t="s">
        <v>81</v>
      </c>
      <c r="B219" s="305">
        <v>0</v>
      </c>
      <c r="C219" s="305">
        <v>0</v>
      </c>
      <c r="D219" s="272">
        <v>0</v>
      </c>
      <c r="E219" s="313"/>
    </row>
    <row r="220" spans="1:5">
      <c r="A220" s="253" t="s">
        <v>9</v>
      </c>
      <c r="B220" s="305">
        <v>0</v>
      </c>
      <c r="C220" s="305">
        <v>0</v>
      </c>
      <c r="D220" s="272">
        <v>0</v>
      </c>
      <c r="E220" s="315"/>
    </row>
    <row r="221" spans="1:5">
      <c r="A221" s="255" t="s">
        <v>11</v>
      </c>
      <c r="B221" s="307">
        <v>0</v>
      </c>
      <c r="C221" s="275">
        <v>0</v>
      </c>
      <c r="D221" s="275">
        <v>0</v>
      </c>
      <c r="E221" s="315"/>
    </row>
    <row r="222" spans="1:5">
      <c r="A222" s="255" t="s">
        <v>13</v>
      </c>
      <c r="B222" s="307">
        <v>0</v>
      </c>
      <c r="C222" s="275">
        <v>0</v>
      </c>
      <c r="D222" s="275">
        <v>0</v>
      </c>
      <c r="E222" s="316"/>
    </row>
    <row r="223" spans="1:5" ht="82.5">
      <c r="A223" s="249" t="s">
        <v>82</v>
      </c>
      <c r="B223" s="305">
        <v>0</v>
      </c>
      <c r="C223" s="305">
        <v>0</v>
      </c>
      <c r="D223" s="272">
        <v>0</v>
      </c>
      <c r="E223" s="326"/>
    </row>
    <row r="224" spans="1:5">
      <c r="A224" s="253" t="s">
        <v>9</v>
      </c>
      <c r="B224" s="305">
        <v>0</v>
      </c>
      <c r="C224" s="305">
        <v>0</v>
      </c>
      <c r="D224" s="272">
        <v>0</v>
      </c>
      <c r="E224" s="327"/>
    </row>
    <row r="225" spans="1:5">
      <c r="A225" s="255" t="s">
        <v>11</v>
      </c>
      <c r="B225" s="307">
        <v>0</v>
      </c>
      <c r="C225" s="275">
        <v>0</v>
      </c>
      <c r="D225" s="275">
        <v>0</v>
      </c>
      <c r="E225" s="327"/>
    </row>
    <row r="226" spans="1:5">
      <c r="A226" s="255" t="s">
        <v>13</v>
      </c>
      <c r="B226" s="307">
        <v>0</v>
      </c>
      <c r="C226" s="275">
        <v>0</v>
      </c>
      <c r="D226" s="275">
        <v>0</v>
      </c>
      <c r="E226" s="328"/>
    </row>
    <row r="227" spans="1:5">
      <c r="A227" s="253" t="s">
        <v>31</v>
      </c>
      <c r="B227" s="305">
        <v>1144</v>
      </c>
      <c r="C227" s="305">
        <v>1082.8400000000001</v>
      </c>
      <c r="D227" s="272">
        <v>94.65384615384616</v>
      </c>
      <c r="E227" s="329"/>
    </row>
    <row r="228" spans="1:5">
      <c r="A228" s="253" t="s">
        <v>11</v>
      </c>
      <c r="B228" s="305">
        <v>1144</v>
      </c>
      <c r="C228" s="305">
        <v>1082.8400000000001</v>
      </c>
      <c r="D228" s="272">
        <v>94.65384615384616</v>
      </c>
      <c r="E228" s="330"/>
    </row>
    <row r="229" spans="1:5">
      <c r="A229" s="253" t="s">
        <v>13</v>
      </c>
      <c r="B229" s="305">
        <v>0</v>
      </c>
      <c r="C229" s="305">
        <v>0</v>
      </c>
      <c r="D229" s="272">
        <v>0</v>
      </c>
      <c r="E229" s="330"/>
    </row>
    <row r="230" spans="1:5" ht="35.450000000000003" customHeight="1">
      <c r="A230" s="245" t="s">
        <v>83</v>
      </c>
      <c r="B230" s="245"/>
      <c r="C230" s="245"/>
      <c r="D230" s="245"/>
      <c r="E230" s="245"/>
    </row>
    <row r="231" spans="1:5" ht="33">
      <c r="A231" s="331" t="s">
        <v>84</v>
      </c>
      <c r="B231" s="332">
        <v>1783.1</v>
      </c>
      <c r="C231" s="332">
        <v>1783.1</v>
      </c>
      <c r="D231" s="332">
        <v>100</v>
      </c>
      <c r="E231" s="333"/>
    </row>
    <row r="232" spans="1:5" ht="33">
      <c r="A232" s="331" t="s">
        <v>85</v>
      </c>
      <c r="B232" s="334">
        <v>967.69999999999993</v>
      </c>
      <c r="C232" s="332">
        <v>967.69999999999993</v>
      </c>
      <c r="D232" s="332">
        <v>100</v>
      </c>
      <c r="E232" s="335"/>
    </row>
    <row r="233" spans="1:5">
      <c r="A233" s="331" t="s">
        <v>9</v>
      </c>
      <c r="B233" s="334">
        <v>967.69999999999993</v>
      </c>
      <c r="C233" s="334">
        <v>967.69999999999993</v>
      </c>
      <c r="D233" s="332">
        <v>100</v>
      </c>
      <c r="E233" s="336"/>
    </row>
    <row r="234" spans="1:5">
      <c r="A234" s="331" t="s">
        <v>11</v>
      </c>
      <c r="B234" s="334">
        <v>967.69999999999993</v>
      </c>
      <c r="C234" s="250">
        <v>967.69999999999993</v>
      </c>
      <c r="D234" s="332">
        <v>100</v>
      </c>
      <c r="E234" s="337"/>
    </row>
    <row r="235" spans="1:5" ht="66">
      <c r="A235" s="331" t="s">
        <v>86</v>
      </c>
      <c r="B235" s="334">
        <v>615</v>
      </c>
      <c r="C235" s="338">
        <v>615</v>
      </c>
      <c r="D235" s="332">
        <v>100</v>
      </c>
      <c r="E235" s="286" t="s">
        <v>87</v>
      </c>
    </row>
    <row r="236" spans="1:5">
      <c r="A236" s="339" t="s">
        <v>11</v>
      </c>
      <c r="B236" s="340">
        <v>615</v>
      </c>
      <c r="C236" s="256">
        <v>615</v>
      </c>
      <c r="D236" s="341">
        <v>100</v>
      </c>
      <c r="E236" s="288"/>
    </row>
    <row r="237" spans="1:5" ht="66">
      <c r="A237" s="342" t="s">
        <v>88</v>
      </c>
      <c r="B237" s="343">
        <v>245.4</v>
      </c>
      <c r="C237" s="332">
        <v>245.4</v>
      </c>
      <c r="D237" s="332">
        <v>100</v>
      </c>
      <c r="E237" s="286" t="s">
        <v>89</v>
      </c>
    </row>
    <row r="238" spans="1:5">
      <c r="A238" s="339" t="s">
        <v>11</v>
      </c>
      <c r="B238" s="340">
        <v>245.4</v>
      </c>
      <c r="C238" s="256">
        <v>245.4</v>
      </c>
      <c r="D238" s="341">
        <v>100</v>
      </c>
      <c r="E238" s="288"/>
    </row>
    <row r="239" spans="1:5" ht="90.6" customHeight="1">
      <c r="A239" s="331" t="s">
        <v>90</v>
      </c>
      <c r="B239" s="334">
        <v>92</v>
      </c>
      <c r="C239" s="338">
        <v>92</v>
      </c>
      <c r="D239" s="332">
        <v>100</v>
      </c>
      <c r="E239" s="273" t="s">
        <v>91</v>
      </c>
    </row>
    <row r="240" spans="1:5">
      <c r="A240" s="339" t="s">
        <v>11</v>
      </c>
      <c r="B240" s="340">
        <v>92</v>
      </c>
      <c r="C240" s="256">
        <v>92</v>
      </c>
      <c r="D240" s="341">
        <v>100</v>
      </c>
      <c r="E240" s="276"/>
    </row>
    <row r="241" spans="1:5" ht="58.9" customHeight="1">
      <c r="A241" s="331" t="s">
        <v>92</v>
      </c>
      <c r="B241" s="334">
        <v>15.3</v>
      </c>
      <c r="C241" s="332">
        <v>15.3</v>
      </c>
      <c r="D241" s="332">
        <v>100</v>
      </c>
      <c r="E241" s="344"/>
    </row>
    <row r="242" spans="1:5">
      <c r="A242" s="339" t="s">
        <v>11</v>
      </c>
      <c r="B242" s="340">
        <v>15.3</v>
      </c>
      <c r="C242" s="341">
        <v>15.3</v>
      </c>
      <c r="D242" s="341">
        <v>100</v>
      </c>
      <c r="E242" s="345"/>
    </row>
    <row r="243" spans="1:5" ht="66">
      <c r="A243" s="331" t="s">
        <v>93</v>
      </c>
      <c r="B243" s="250">
        <v>815.4</v>
      </c>
      <c r="C243" s="332">
        <v>815.4</v>
      </c>
      <c r="D243" s="332">
        <v>100</v>
      </c>
      <c r="E243" s="346"/>
    </row>
    <row r="244" spans="1:5">
      <c r="A244" s="339" t="s">
        <v>9</v>
      </c>
      <c r="B244" s="250">
        <v>815.4</v>
      </c>
      <c r="C244" s="250">
        <v>815.4</v>
      </c>
      <c r="D244" s="332">
        <v>100</v>
      </c>
      <c r="E244" s="347"/>
    </row>
    <row r="245" spans="1:5">
      <c r="A245" s="348" t="s">
        <v>11</v>
      </c>
      <c r="B245" s="256">
        <v>815.4</v>
      </c>
      <c r="C245" s="256">
        <v>815.4</v>
      </c>
      <c r="D245" s="341">
        <v>100</v>
      </c>
      <c r="E245" s="349"/>
    </row>
    <row r="246" spans="1:5" ht="82.5">
      <c r="A246" s="331" t="s">
        <v>94</v>
      </c>
      <c r="B246" s="332">
        <v>414.9</v>
      </c>
      <c r="C246" s="250">
        <v>414.9</v>
      </c>
      <c r="D246" s="332">
        <v>100</v>
      </c>
      <c r="E246" s="350" t="s">
        <v>95</v>
      </c>
    </row>
    <row r="247" spans="1:5">
      <c r="A247" s="339" t="s">
        <v>11</v>
      </c>
      <c r="B247" s="256">
        <v>414.9</v>
      </c>
      <c r="C247" s="256">
        <v>414.9</v>
      </c>
      <c r="D247" s="341">
        <v>100</v>
      </c>
      <c r="E247" s="351"/>
    </row>
    <row r="248" spans="1:5" ht="37.15" customHeight="1">
      <c r="A248" s="352" t="s">
        <v>96</v>
      </c>
      <c r="B248" s="332">
        <v>200</v>
      </c>
      <c r="C248" s="250">
        <v>200</v>
      </c>
      <c r="D248" s="332">
        <v>100</v>
      </c>
      <c r="E248" s="353" t="s">
        <v>97</v>
      </c>
    </row>
    <row r="249" spans="1:5" ht="39.6" customHeight="1">
      <c r="A249" s="331" t="s">
        <v>98</v>
      </c>
      <c r="B249" s="250">
        <v>62.5</v>
      </c>
      <c r="C249" s="250">
        <v>62.5</v>
      </c>
      <c r="D249" s="332">
        <v>100</v>
      </c>
      <c r="E249" s="286" t="s">
        <v>99</v>
      </c>
    </row>
    <row r="250" spans="1:5">
      <c r="A250" s="339" t="s">
        <v>11</v>
      </c>
      <c r="B250" s="341">
        <v>62.5</v>
      </c>
      <c r="C250" s="256">
        <v>62.5</v>
      </c>
      <c r="D250" s="341">
        <v>100</v>
      </c>
      <c r="E250" s="288"/>
    </row>
    <row r="251" spans="1:5" ht="115.5">
      <c r="A251" s="331" t="s">
        <v>100</v>
      </c>
      <c r="B251" s="250">
        <v>0</v>
      </c>
      <c r="C251" s="250">
        <v>0</v>
      </c>
      <c r="D251" s="332">
        <v>0</v>
      </c>
      <c r="E251" s="354"/>
    </row>
    <row r="252" spans="1:5" ht="70.900000000000006" customHeight="1">
      <c r="A252" s="331" t="s">
        <v>101</v>
      </c>
      <c r="B252" s="332">
        <v>138</v>
      </c>
      <c r="C252" s="332">
        <v>138</v>
      </c>
      <c r="D252" s="332">
        <v>100</v>
      </c>
      <c r="E252" s="355" t="s">
        <v>102</v>
      </c>
    </row>
    <row r="253" spans="1:5">
      <c r="A253" s="339" t="s">
        <v>11</v>
      </c>
      <c r="B253" s="341">
        <v>138</v>
      </c>
      <c r="C253" s="341">
        <v>138</v>
      </c>
      <c r="D253" s="341">
        <v>100</v>
      </c>
      <c r="E253" s="356"/>
    </row>
    <row r="254" spans="1:5" ht="33">
      <c r="A254" s="357" t="s">
        <v>103</v>
      </c>
      <c r="B254" s="250">
        <v>351.70000000000005</v>
      </c>
      <c r="C254" s="250">
        <v>323.98400000000009</v>
      </c>
      <c r="D254" s="332">
        <v>92.119419960193355</v>
      </c>
      <c r="E254" s="358"/>
    </row>
    <row r="255" spans="1:5">
      <c r="A255" s="357" t="s">
        <v>11</v>
      </c>
      <c r="B255" s="256">
        <v>351.70000000000005</v>
      </c>
      <c r="C255" s="256">
        <v>323.98400000000009</v>
      </c>
      <c r="D255" s="341">
        <v>92.119419960193355</v>
      </c>
      <c r="E255" s="359"/>
    </row>
    <row r="256" spans="1:5" ht="49.5">
      <c r="A256" s="331" t="s">
        <v>104</v>
      </c>
      <c r="B256" s="250">
        <v>351.70000000000005</v>
      </c>
      <c r="C256" s="250">
        <v>323.98400000000009</v>
      </c>
      <c r="D256" s="332">
        <v>92.119419960193355</v>
      </c>
      <c r="E256" s="360"/>
    </row>
    <row r="257" spans="1:5" ht="33">
      <c r="A257" s="331" t="s">
        <v>105</v>
      </c>
      <c r="B257" s="250">
        <v>325.60000000000002</v>
      </c>
      <c r="C257" s="250">
        <v>297.88400000000007</v>
      </c>
      <c r="D257" s="332">
        <v>91.487714987715009</v>
      </c>
      <c r="E257" s="361" t="s">
        <v>365</v>
      </c>
    </row>
    <row r="258" spans="1:5" ht="42.6" customHeight="1">
      <c r="A258" s="362" t="s">
        <v>11</v>
      </c>
      <c r="B258" s="256">
        <v>325.60000000000002</v>
      </c>
      <c r="C258" s="256">
        <v>297.88400000000007</v>
      </c>
      <c r="D258" s="341">
        <v>91.487714987715009</v>
      </c>
      <c r="E258" s="363"/>
    </row>
    <row r="259" spans="1:5" ht="49.5">
      <c r="A259" s="331" t="s">
        <v>106</v>
      </c>
      <c r="B259" s="250">
        <v>26.1</v>
      </c>
      <c r="C259" s="332">
        <v>26.1</v>
      </c>
      <c r="D259" s="332">
        <v>100</v>
      </c>
      <c r="E259" s="361" t="s">
        <v>107</v>
      </c>
    </row>
    <row r="260" spans="1:5">
      <c r="A260" s="362" t="s">
        <v>11</v>
      </c>
      <c r="B260" s="256">
        <v>26.1</v>
      </c>
      <c r="C260" s="256">
        <v>26.1</v>
      </c>
      <c r="D260" s="341">
        <v>100</v>
      </c>
      <c r="E260" s="363"/>
    </row>
    <row r="261" spans="1:5" ht="33">
      <c r="A261" s="357" t="s">
        <v>108</v>
      </c>
      <c r="B261" s="250">
        <v>13269.097809999997</v>
      </c>
      <c r="C261" s="250">
        <v>12980.843999999999</v>
      </c>
      <c r="D261" s="341">
        <v>97.827630678984363</v>
      </c>
      <c r="E261" s="353"/>
    </row>
    <row r="262" spans="1:5" ht="33">
      <c r="A262" s="364" t="s">
        <v>109</v>
      </c>
      <c r="B262" s="250">
        <v>13269.097809999997</v>
      </c>
      <c r="C262" s="250">
        <v>12980.843999999999</v>
      </c>
      <c r="D262" s="332">
        <v>97.827630678984363</v>
      </c>
      <c r="E262" s="365"/>
    </row>
    <row r="263" spans="1:5" ht="49.5">
      <c r="A263" s="331" t="s">
        <v>110</v>
      </c>
      <c r="B263" s="250">
        <v>841.80099999999993</v>
      </c>
      <c r="C263" s="250">
        <v>841.6869999999999</v>
      </c>
      <c r="D263" s="332">
        <v>99.986457606964109</v>
      </c>
      <c r="E263" s="361" t="s">
        <v>111</v>
      </c>
    </row>
    <row r="264" spans="1:5">
      <c r="A264" s="366" t="s">
        <v>112</v>
      </c>
      <c r="B264" s="256">
        <v>841.80099999999993</v>
      </c>
      <c r="C264" s="256">
        <v>841.6869999999999</v>
      </c>
      <c r="D264" s="341">
        <v>99.986457606964109</v>
      </c>
      <c r="E264" s="367"/>
    </row>
    <row r="265" spans="1:5">
      <c r="A265" s="339" t="s">
        <v>11</v>
      </c>
      <c r="B265" s="256">
        <v>841.80099999999993</v>
      </c>
      <c r="C265" s="256">
        <v>841.6869999999999</v>
      </c>
      <c r="D265" s="341">
        <v>99.986457606964109</v>
      </c>
      <c r="E265" s="363"/>
    </row>
    <row r="266" spans="1:5" ht="66">
      <c r="A266" s="331" t="s">
        <v>113</v>
      </c>
      <c r="B266" s="250">
        <v>12427.296809999998</v>
      </c>
      <c r="C266" s="332">
        <v>12139.156999999999</v>
      </c>
      <c r="D266" s="332">
        <v>97.681395927003706</v>
      </c>
      <c r="E266" s="368" t="s">
        <v>366</v>
      </c>
    </row>
    <row r="267" spans="1:5">
      <c r="A267" s="339" t="s">
        <v>112</v>
      </c>
      <c r="B267" s="256">
        <v>12427.296809999998</v>
      </c>
      <c r="C267" s="341">
        <v>12139.156999999999</v>
      </c>
      <c r="D267" s="341">
        <v>97.681395927003706</v>
      </c>
      <c r="E267" s="369"/>
    </row>
    <row r="268" spans="1:5">
      <c r="A268" s="339" t="str">
        <f>$A$50</f>
        <v>федеральный бюджет</v>
      </c>
      <c r="B268" s="341">
        <v>12427.296809999998</v>
      </c>
      <c r="C268" s="341">
        <v>12139.156999999999</v>
      </c>
      <c r="D268" s="341">
        <v>97.681395927003706</v>
      </c>
      <c r="E268" s="370"/>
    </row>
    <row r="269" spans="1:5" ht="49.5">
      <c r="A269" s="331" t="s">
        <v>114</v>
      </c>
      <c r="B269" s="250">
        <v>8318.902</v>
      </c>
      <c r="C269" s="250">
        <v>7405.6589999999997</v>
      </c>
      <c r="D269" s="332">
        <v>89.022072864904516</v>
      </c>
      <c r="E269" s="371"/>
    </row>
    <row r="270" spans="1:5" ht="66">
      <c r="A270" s="372" t="s">
        <v>115</v>
      </c>
      <c r="B270" s="250">
        <v>8318.902</v>
      </c>
      <c r="C270" s="250">
        <v>7405.6589999999997</v>
      </c>
      <c r="D270" s="332">
        <v>89.022072864904516</v>
      </c>
      <c r="E270" s="373"/>
    </row>
    <row r="271" spans="1:5">
      <c r="A271" s="331" t="s">
        <v>112</v>
      </c>
      <c r="B271" s="250">
        <v>8318.902</v>
      </c>
      <c r="C271" s="250">
        <v>7405.6589999999997</v>
      </c>
      <c r="D271" s="332">
        <v>89.022072864904516</v>
      </c>
      <c r="E271" s="374"/>
    </row>
    <row r="272" spans="1:5">
      <c r="A272" s="357" t="s">
        <v>11</v>
      </c>
      <c r="B272" s="250">
        <v>8318.902</v>
      </c>
      <c r="C272" s="250">
        <v>7405.6589999999997</v>
      </c>
      <c r="D272" s="332">
        <v>89.022072864904516</v>
      </c>
      <c r="E272" s="375"/>
    </row>
    <row r="273" spans="1:5" ht="55.15" customHeight="1">
      <c r="A273" s="331" t="s">
        <v>116</v>
      </c>
      <c r="B273" s="250">
        <v>5718.101999999999</v>
      </c>
      <c r="C273" s="250">
        <v>4813.84</v>
      </c>
      <c r="D273" s="332">
        <v>84.18597639566417</v>
      </c>
      <c r="E273" s="286" t="s">
        <v>117</v>
      </c>
    </row>
    <row r="274" spans="1:5">
      <c r="A274" s="362" t="str">
        <f>$A$50</f>
        <v>федеральный бюджет</v>
      </c>
      <c r="B274" s="256">
        <v>5718.101999999999</v>
      </c>
      <c r="C274" s="256">
        <v>4813.84</v>
      </c>
      <c r="D274" s="341">
        <v>84.18597639566417</v>
      </c>
      <c r="E274" s="288"/>
    </row>
    <row r="275" spans="1:5" ht="49.5">
      <c r="A275" s="331" t="s">
        <v>118</v>
      </c>
      <c r="B275" s="376">
        <v>2600.8000000000002</v>
      </c>
      <c r="C275" s="376">
        <v>2591.819</v>
      </c>
      <c r="D275" s="332">
        <v>99.654683174407864</v>
      </c>
      <c r="E275" s="286" t="s">
        <v>119</v>
      </c>
    </row>
    <row r="276" spans="1:5">
      <c r="A276" s="377" t="s">
        <v>11</v>
      </c>
      <c r="B276" s="378">
        <v>2600.8000000000002</v>
      </c>
      <c r="C276" s="378">
        <v>2591.819</v>
      </c>
      <c r="D276" s="256">
        <v>99.654683174407864</v>
      </c>
      <c r="E276" s="288"/>
    </row>
    <row r="277" spans="1:5">
      <c r="A277" s="357" t="s">
        <v>31</v>
      </c>
      <c r="B277" s="332">
        <v>23722.799809999997</v>
      </c>
      <c r="C277" s="332">
        <v>22493.587</v>
      </c>
      <c r="D277" s="332">
        <v>94.818432816341343</v>
      </c>
      <c r="E277" s="379"/>
    </row>
    <row r="278" spans="1:5">
      <c r="A278" s="331" t="s">
        <v>11</v>
      </c>
      <c r="B278" s="250">
        <v>23722.79981</v>
      </c>
      <c r="C278" s="250">
        <v>22493.586999999996</v>
      </c>
      <c r="D278" s="332">
        <v>94.818432816341314</v>
      </c>
      <c r="E278" s="380"/>
    </row>
    <row r="279" spans="1:5" ht="38.450000000000003" customHeight="1">
      <c r="A279" s="245" t="s">
        <v>120</v>
      </c>
      <c r="B279" s="245"/>
      <c r="C279" s="245"/>
      <c r="D279" s="245"/>
      <c r="E279" s="245"/>
    </row>
    <row r="280" spans="1:5" ht="70.150000000000006" customHeight="1">
      <c r="A280" s="381" t="s">
        <v>121</v>
      </c>
      <c r="B280" s="272">
        <v>318.8</v>
      </c>
      <c r="C280" s="272">
        <v>273.98</v>
      </c>
      <c r="D280" s="272">
        <v>85.941028858218317</v>
      </c>
      <c r="E280" s="382" t="s">
        <v>367</v>
      </c>
    </row>
    <row r="281" spans="1:5" ht="66">
      <c r="A281" s="249" t="s">
        <v>122</v>
      </c>
      <c r="B281" s="305">
        <v>318.8</v>
      </c>
      <c r="C281" s="272">
        <v>273.98</v>
      </c>
      <c r="D281" s="272">
        <v>85.941028858218317</v>
      </c>
      <c r="E281" s="383"/>
    </row>
    <row r="282" spans="1:5">
      <c r="A282" s="253" t="s">
        <v>9</v>
      </c>
      <c r="B282" s="305">
        <v>318.8</v>
      </c>
      <c r="C282" s="272">
        <v>273.98</v>
      </c>
      <c r="D282" s="272">
        <v>85.941028858218317</v>
      </c>
      <c r="E282" s="383"/>
    </row>
    <row r="283" spans="1:5">
      <c r="A283" s="255" t="s">
        <v>11</v>
      </c>
      <c r="B283" s="307">
        <v>318.8</v>
      </c>
      <c r="C283" s="275">
        <v>273.98</v>
      </c>
      <c r="D283" s="275">
        <v>85.941028858218317</v>
      </c>
      <c r="E283" s="384"/>
    </row>
    <row r="284" spans="1:5" ht="66">
      <c r="A284" s="249" t="s">
        <v>123</v>
      </c>
      <c r="B284" s="305">
        <v>109590.89508000002</v>
      </c>
      <c r="C284" s="272">
        <v>103323.44108999999</v>
      </c>
      <c r="D284" s="272">
        <v>94.325450316415072</v>
      </c>
      <c r="E284" s="385"/>
    </row>
    <row r="285" spans="1:5" ht="49.5">
      <c r="A285" s="253" t="s">
        <v>124</v>
      </c>
      <c r="B285" s="305">
        <v>23384.495080000008</v>
      </c>
      <c r="C285" s="305">
        <v>20695.718550000001</v>
      </c>
      <c r="D285" s="272">
        <v>88.501883317123117</v>
      </c>
      <c r="E285" s="385"/>
    </row>
    <row r="286" spans="1:5">
      <c r="A286" s="255" t="s">
        <v>9</v>
      </c>
      <c r="B286" s="305">
        <v>23384.495080000008</v>
      </c>
      <c r="C286" s="272">
        <v>20695.718550000001</v>
      </c>
      <c r="D286" s="272">
        <v>88.501883317123117</v>
      </c>
      <c r="E286" s="385"/>
    </row>
    <row r="287" spans="1:5">
      <c r="A287" s="255" t="s">
        <v>11</v>
      </c>
      <c r="B287" s="307">
        <v>23384.495080000008</v>
      </c>
      <c r="C287" s="275">
        <v>20695.718550000001</v>
      </c>
      <c r="D287" s="275">
        <v>88.501883317123117</v>
      </c>
      <c r="E287" s="385"/>
    </row>
    <row r="288" spans="1:5" ht="33">
      <c r="A288" s="386" t="s">
        <v>125</v>
      </c>
      <c r="B288" s="305">
        <v>319.60000000000002</v>
      </c>
      <c r="C288" s="272">
        <v>219.38974999999999</v>
      </c>
      <c r="D288" s="272">
        <v>68.645103254067578</v>
      </c>
      <c r="E288" s="387" t="s">
        <v>126</v>
      </c>
    </row>
    <row r="289" spans="1:5">
      <c r="A289" s="255" t="s">
        <v>9</v>
      </c>
      <c r="B289" s="305">
        <v>319.60000000000002</v>
      </c>
      <c r="C289" s="272">
        <v>219.38974999999999</v>
      </c>
      <c r="D289" s="272">
        <v>68.645103254067578</v>
      </c>
      <c r="E289" s="388"/>
    </row>
    <row r="290" spans="1:5">
      <c r="A290" s="255" t="s">
        <v>11</v>
      </c>
      <c r="B290" s="307">
        <v>319.60000000000002</v>
      </c>
      <c r="C290" s="275">
        <v>219.38974999999999</v>
      </c>
      <c r="D290" s="275">
        <v>68.645103254067578</v>
      </c>
      <c r="E290" s="389"/>
    </row>
    <row r="291" spans="1:5" ht="33">
      <c r="A291" s="390" t="s">
        <v>127</v>
      </c>
      <c r="B291" s="305">
        <v>1755.5000000000007</v>
      </c>
      <c r="C291" s="272">
        <v>1452.0615</v>
      </c>
      <c r="D291" s="272">
        <v>82.714981486755875</v>
      </c>
      <c r="E291" s="387" t="s">
        <v>128</v>
      </c>
    </row>
    <row r="292" spans="1:5">
      <c r="A292" s="255" t="s">
        <v>9</v>
      </c>
      <c r="B292" s="305">
        <v>1755.5000000000007</v>
      </c>
      <c r="C292" s="272">
        <v>1452.0615</v>
      </c>
      <c r="D292" s="272">
        <v>82.714981486755875</v>
      </c>
      <c r="E292" s="388"/>
    </row>
    <row r="293" spans="1:5">
      <c r="A293" s="255" t="s">
        <v>11</v>
      </c>
      <c r="B293" s="307">
        <v>1755.5000000000007</v>
      </c>
      <c r="C293" s="275">
        <v>1452.0615</v>
      </c>
      <c r="D293" s="275">
        <v>82.714981486755875</v>
      </c>
      <c r="E293" s="389"/>
    </row>
    <row r="294" spans="1:5" ht="49.5">
      <c r="A294" s="390" t="s">
        <v>129</v>
      </c>
      <c r="B294" s="305">
        <v>19413.595080000006</v>
      </c>
      <c r="C294" s="272">
        <v>17612.318449999999</v>
      </c>
      <c r="D294" s="272">
        <v>90.721571030109246</v>
      </c>
      <c r="E294" s="350" t="s">
        <v>130</v>
      </c>
    </row>
    <row r="295" spans="1:5">
      <c r="A295" s="255" t="s">
        <v>9</v>
      </c>
      <c r="B295" s="305">
        <v>19413.595080000006</v>
      </c>
      <c r="C295" s="272">
        <v>17612.318449999999</v>
      </c>
      <c r="D295" s="272">
        <v>90.721571030109246</v>
      </c>
      <c r="E295" s="391"/>
    </row>
    <row r="296" spans="1:5">
      <c r="A296" s="392" t="s">
        <v>11</v>
      </c>
      <c r="B296" s="307">
        <v>19413.595080000006</v>
      </c>
      <c r="C296" s="275">
        <v>17612.318449999999</v>
      </c>
      <c r="D296" s="275">
        <v>90.721571030109246</v>
      </c>
      <c r="E296" s="351"/>
    </row>
    <row r="297" spans="1:5">
      <c r="A297" s="390" t="s">
        <v>131</v>
      </c>
      <c r="B297" s="305">
        <v>1895.7999999999997</v>
      </c>
      <c r="C297" s="272">
        <v>1411.94885</v>
      </c>
      <c r="D297" s="272">
        <v>74.47773235573375</v>
      </c>
      <c r="E297" s="387" t="s">
        <v>132</v>
      </c>
    </row>
    <row r="298" spans="1:5">
      <c r="A298" s="255" t="s">
        <v>9</v>
      </c>
      <c r="B298" s="305">
        <v>1895.7999999999997</v>
      </c>
      <c r="C298" s="272">
        <v>1411.94885</v>
      </c>
      <c r="D298" s="272">
        <v>74.47773235573375</v>
      </c>
      <c r="E298" s="388"/>
    </row>
    <row r="299" spans="1:5">
      <c r="A299" s="392" t="s">
        <v>11</v>
      </c>
      <c r="B299" s="307">
        <v>1895.7999999999997</v>
      </c>
      <c r="C299" s="275">
        <v>1411.94885</v>
      </c>
      <c r="D299" s="275">
        <v>74.47773235573375</v>
      </c>
      <c r="E299" s="389"/>
    </row>
    <row r="300" spans="1:5" ht="49.5">
      <c r="A300" s="390" t="s">
        <v>133</v>
      </c>
      <c r="B300" s="305">
        <v>78557.3</v>
      </c>
      <c r="C300" s="272">
        <v>75109.696739999985</v>
      </c>
      <c r="D300" s="272">
        <v>95.611352146776923</v>
      </c>
      <c r="E300" s="387" t="s">
        <v>134</v>
      </c>
    </row>
    <row r="301" spans="1:5">
      <c r="A301" s="255" t="s">
        <v>9</v>
      </c>
      <c r="B301" s="305">
        <v>78557.3</v>
      </c>
      <c r="C301" s="272">
        <v>75109.696739999985</v>
      </c>
      <c r="D301" s="272">
        <v>95.611352146776923</v>
      </c>
      <c r="E301" s="388"/>
    </row>
    <row r="302" spans="1:5">
      <c r="A302" s="255" t="s">
        <v>11</v>
      </c>
      <c r="B302" s="307">
        <v>78557.3</v>
      </c>
      <c r="C302" s="275">
        <v>75109.696739999985</v>
      </c>
      <c r="D302" s="275">
        <v>95.611352146776923</v>
      </c>
      <c r="E302" s="389"/>
    </row>
    <row r="303" spans="1:5" ht="49.5">
      <c r="A303" s="393" t="s">
        <v>135</v>
      </c>
      <c r="B303" s="394">
        <v>7649.1</v>
      </c>
      <c r="C303" s="394">
        <v>7518.0258000000003</v>
      </c>
      <c r="D303" s="395">
        <v>98.922618347256531</v>
      </c>
      <c r="E303" s="387" t="s">
        <v>136</v>
      </c>
    </row>
    <row r="304" spans="1:5">
      <c r="A304" s="396" t="s">
        <v>9</v>
      </c>
      <c r="B304" s="394">
        <v>7649.1</v>
      </c>
      <c r="C304" s="394">
        <v>7518.0258000000003</v>
      </c>
      <c r="D304" s="395">
        <v>98.922618347256531</v>
      </c>
      <c r="E304" s="388"/>
    </row>
    <row r="305" spans="1:5">
      <c r="A305" s="397" t="s">
        <v>12</v>
      </c>
      <c r="B305" s="398">
        <v>4820.2</v>
      </c>
      <c r="C305" s="398">
        <v>4737.7908800000005</v>
      </c>
      <c r="D305" s="399">
        <v>98.290319903738435</v>
      </c>
      <c r="E305" s="388"/>
    </row>
    <row r="306" spans="1:5">
      <c r="A306" s="397" t="s">
        <v>10</v>
      </c>
      <c r="B306" s="398">
        <v>2828.9</v>
      </c>
      <c r="C306" s="398">
        <v>2780.2349199999999</v>
      </c>
      <c r="D306" s="399">
        <v>100</v>
      </c>
      <c r="E306" s="389"/>
    </row>
    <row r="307" spans="1:5">
      <c r="A307" s="269" t="s">
        <v>31</v>
      </c>
      <c r="B307" s="305">
        <v>109909.69508000002</v>
      </c>
      <c r="C307" s="272">
        <v>103597.42108999999</v>
      </c>
      <c r="D307" s="272">
        <v>94.301130773367234</v>
      </c>
      <c r="E307" s="385"/>
    </row>
    <row r="308" spans="1:5">
      <c r="A308" s="255" t="s">
        <v>12</v>
      </c>
      <c r="B308" s="305">
        <v>4820.2</v>
      </c>
      <c r="C308" s="305">
        <v>4737.7908800000005</v>
      </c>
      <c r="D308" s="272">
        <v>98.290319903738435</v>
      </c>
      <c r="E308" s="385"/>
    </row>
    <row r="309" spans="1:5">
      <c r="A309" s="255" t="s">
        <v>10</v>
      </c>
      <c r="B309" s="305">
        <v>2828.9</v>
      </c>
      <c r="C309" s="305">
        <v>2780.2349199999999</v>
      </c>
      <c r="D309" s="272">
        <v>100</v>
      </c>
      <c r="E309" s="385"/>
    </row>
    <row r="310" spans="1:5">
      <c r="A310" s="392" t="s">
        <v>11</v>
      </c>
      <c r="B310" s="305">
        <v>102260.59508000001</v>
      </c>
      <c r="C310" s="305">
        <v>96079.395289999986</v>
      </c>
      <c r="D310" s="272">
        <v>93.955443164432623</v>
      </c>
      <c r="E310" s="385"/>
    </row>
    <row r="311" spans="1:5" ht="30.6" customHeight="1">
      <c r="A311" s="245" t="s">
        <v>149</v>
      </c>
      <c r="B311" s="245"/>
      <c r="C311" s="245"/>
      <c r="D311" s="245"/>
      <c r="E311" s="245"/>
    </row>
    <row r="312" spans="1:5">
      <c r="A312" s="400" t="s">
        <v>137</v>
      </c>
      <c r="B312" s="401"/>
      <c r="C312" s="401"/>
      <c r="D312" s="401"/>
      <c r="E312" s="402"/>
    </row>
    <row r="313" spans="1:5" ht="38.450000000000003" customHeight="1">
      <c r="A313" s="403" t="s">
        <v>138</v>
      </c>
      <c r="B313" s="404">
        <v>0</v>
      </c>
      <c r="C313" s="404">
        <v>0</v>
      </c>
      <c r="D313" s="404">
        <v>0</v>
      </c>
      <c r="E313" s="405"/>
    </row>
    <row r="314" spans="1:5">
      <c r="A314" s="406" t="s">
        <v>9</v>
      </c>
      <c r="B314" s="407">
        <v>0</v>
      </c>
      <c r="C314" s="408">
        <v>0</v>
      </c>
      <c r="D314" s="404">
        <v>0</v>
      </c>
      <c r="E314" s="409"/>
    </row>
    <row r="315" spans="1:5">
      <c r="A315" s="410" t="s">
        <v>10</v>
      </c>
      <c r="B315" s="411">
        <v>0</v>
      </c>
      <c r="C315" s="412">
        <v>0</v>
      </c>
      <c r="D315" s="413">
        <v>0</v>
      </c>
      <c r="E315" s="414"/>
    </row>
    <row r="316" spans="1:5">
      <c r="A316" s="410" t="s">
        <v>11</v>
      </c>
      <c r="B316" s="411">
        <v>0</v>
      </c>
      <c r="C316" s="412">
        <v>0</v>
      </c>
      <c r="D316" s="413">
        <v>0</v>
      </c>
      <c r="E316" s="414"/>
    </row>
    <row r="317" spans="1:5">
      <c r="A317" s="415" t="s">
        <v>139</v>
      </c>
      <c r="B317" s="416"/>
      <c r="C317" s="416"/>
      <c r="D317" s="416"/>
      <c r="E317" s="417"/>
    </row>
    <row r="318" spans="1:5">
      <c r="A318" s="418" t="s">
        <v>140</v>
      </c>
      <c r="B318" s="419">
        <f>B319</f>
        <v>2543.6999999999998</v>
      </c>
      <c r="C318" s="419">
        <f>C319</f>
        <v>2543.6939999999995</v>
      </c>
      <c r="D318" s="420">
        <f>C318/B318*100</f>
        <v>99.999764123127704</v>
      </c>
      <c r="E318" s="405"/>
    </row>
    <row r="319" spans="1:5">
      <c r="A319" s="418" t="s">
        <v>9</v>
      </c>
      <c r="B319" s="419">
        <f>B320+B321</f>
        <v>2543.6999999999998</v>
      </c>
      <c r="C319" s="419">
        <f>C320+C321</f>
        <v>2543.6939999999995</v>
      </c>
      <c r="D319" s="420">
        <f t="shared" ref="D319:D327" si="0">C319/B319*100</f>
        <v>99.999764123127704</v>
      </c>
      <c r="E319" s="421"/>
    </row>
    <row r="320" spans="1:5">
      <c r="A320" s="410" t="s">
        <v>10</v>
      </c>
      <c r="B320" s="422">
        <f>B324+B328</f>
        <v>2240.4</v>
      </c>
      <c r="C320" s="422">
        <f>C324+C328</f>
        <v>2240.3939999999998</v>
      </c>
      <c r="D320" s="412">
        <f t="shared" si="0"/>
        <v>99.99973219068022</v>
      </c>
      <c r="E320" s="405"/>
    </row>
    <row r="321" spans="1:5">
      <c r="A321" s="410" t="s">
        <v>11</v>
      </c>
      <c r="B321" s="422">
        <f>B325+B329</f>
        <v>303.29999999999995</v>
      </c>
      <c r="C321" s="422">
        <f>C325+C329</f>
        <v>303.29999999999995</v>
      </c>
      <c r="D321" s="412">
        <f t="shared" si="0"/>
        <v>100</v>
      </c>
      <c r="E321" s="405"/>
    </row>
    <row r="322" spans="1:5" ht="33">
      <c r="A322" s="423" t="s">
        <v>141</v>
      </c>
      <c r="B322" s="419">
        <v>2240.4</v>
      </c>
      <c r="C322" s="420">
        <v>2240.3939999999998</v>
      </c>
      <c r="D322" s="420">
        <f t="shared" si="0"/>
        <v>99.99973219068022</v>
      </c>
      <c r="E322" s="424"/>
    </row>
    <row r="323" spans="1:5">
      <c r="A323" s="418" t="s">
        <v>9</v>
      </c>
      <c r="B323" s="419">
        <v>2240.4</v>
      </c>
      <c r="C323" s="419">
        <v>2240.3939999999998</v>
      </c>
      <c r="D323" s="420">
        <f>C323/B323*100</f>
        <v>99.99973219068022</v>
      </c>
      <c r="E323" s="421"/>
    </row>
    <row r="324" spans="1:5">
      <c r="A324" s="410" t="s">
        <v>10</v>
      </c>
      <c r="B324" s="422">
        <v>2240.4</v>
      </c>
      <c r="C324" s="422">
        <v>2240.3939999999998</v>
      </c>
      <c r="D324" s="412">
        <f t="shared" si="0"/>
        <v>99.99973219068022</v>
      </c>
      <c r="E324" s="405"/>
    </row>
    <row r="325" spans="1:5">
      <c r="A325" s="410" t="s">
        <v>11</v>
      </c>
      <c r="B325" s="422">
        <v>0</v>
      </c>
      <c r="C325" s="422">
        <v>0</v>
      </c>
      <c r="D325" s="412">
        <v>0</v>
      </c>
      <c r="E325" s="405"/>
    </row>
    <row r="326" spans="1:5" ht="90.6" customHeight="1">
      <c r="A326" s="423" t="s">
        <v>142</v>
      </c>
      <c r="B326" s="419">
        <v>303.29999999999995</v>
      </c>
      <c r="C326" s="419">
        <v>303.29999999999995</v>
      </c>
      <c r="D326" s="420">
        <f>C326/B326*100</f>
        <v>100</v>
      </c>
      <c r="E326" s="424"/>
    </row>
    <row r="327" spans="1:5">
      <c r="A327" s="418" t="s">
        <v>9</v>
      </c>
      <c r="B327" s="419">
        <v>303.29999999999995</v>
      </c>
      <c r="C327" s="420">
        <v>303.29999999999995</v>
      </c>
      <c r="D327" s="420">
        <f t="shared" si="0"/>
        <v>100</v>
      </c>
      <c r="E327" s="421"/>
    </row>
    <row r="328" spans="1:5">
      <c r="A328" s="410" t="s">
        <v>10</v>
      </c>
      <c r="B328" s="422">
        <v>0</v>
      </c>
      <c r="C328" s="412">
        <v>0</v>
      </c>
      <c r="D328" s="412">
        <v>0</v>
      </c>
      <c r="E328" s="405"/>
    </row>
    <row r="329" spans="1:5">
      <c r="A329" s="410" t="s">
        <v>11</v>
      </c>
      <c r="B329" s="422">
        <v>303.29999999999995</v>
      </c>
      <c r="C329" s="412">
        <v>303.29999999999995</v>
      </c>
      <c r="D329" s="412">
        <f>C329/B329*100</f>
        <v>100</v>
      </c>
      <c r="E329" s="405"/>
    </row>
    <row r="330" spans="1:5">
      <c r="A330" s="425" t="s">
        <v>143</v>
      </c>
      <c r="B330" s="426"/>
      <c r="C330" s="426"/>
      <c r="D330" s="426"/>
      <c r="E330" s="427"/>
    </row>
    <row r="331" spans="1:5" ht="33">
      <c r="A331" s="423" t="s">
        <v>144</v>
      </c>
      <c r="B331" s="420">
        <v>0</v>
      </c>
      <c r="C331" s="420">
        <v>0</v>
      </c>
      <c r="D331" s="420">
        <v>0</v>
      </c>
      <c r="E331" s="405"/>
    </row>
    <row r="332" spans="1:5">
      <c r="A332" s="418" t="s">
        <v>9</v>
      </c>
      <c r="B332" s="428">
        <v>0</v>
      </c>
      <c r="C332" s="420">
        <v>0</v>
      </c>
      <c r="D332" s="420">
        <v>0</v>
      </c>
      <c r="E332" s="414"/>
    </row>
    <row r="333" spans="1:5">
      <c r="A333" s="410" t="s">
        <v>10</v>
      </c>
      <c r="B333" s="411">
        <v>0</v>
      </c>
      <c r="C333" s="412">
        <v>0</v>
      </c>
      <c r="D333" s="412">
        <v>0</v>
      </c>
      <c r="E333" s="414"/>
    </row>
    <row r="334" spans="1:5">
      <c r="A334" s="429" t="s">
        <v>11</v>
      </c>
      <c r="B334" s="411">
        <v>0</v>
      </c>
      <c r="C334" s="412">
        <v>0</v>
      </c>
      <c r="D334" s="412">
        <v>0</v>
      </c>
      <c r="E334" s="414"/>
    </row>
    <row r="335" spans="1:5">
      <c r="A335" s="401" t="s">
        <v>145</v>
      </c>
      <c r="B335" s="401"/>
      <c r="C335" s="401"/>
      <c r="D335" s="401"/>
      <c r="E335" s="402"/>
    </row>
    <row r="336" spans="1:5" ht="49.5">
      <c r="A336" s="403" t="s">
        <v>146</v>
      </c>
      <c r="B336" s="430">
        <f>B337</f>
        <v>2127.21</v>
      </c>
      <c r="C336" s="430">
        <f>C337</f>
        <v>2127.21</v>
      </c>
      <c r="D336" s="404">
        <f>C336/B336*100</f>
        <v>100</v>
      </c>
      <c r="E336" s="431" t="s">
        <v>147</v>
      </c>
    </row>
    <row r="337" spans="1:5">
      <c r="A337" s="418" t="s">
        <v>9</v>
      </c>
      <c r="B337" s="430">
        <f>B338+B339</f>
        <v>2127.21</v>
      </c>
      <c r="C337" s="430">
        <f>C338+C339</f>
        <v>2127.21</v>
      </c>
      <c r="D337" s="404">
        <f t="shared" ref="D337:D339" si="1">C337/B337*100</f>
        <v>100</v>
      </c>
      <c r="E337" s="432"/>
    </row>
    <row r="338" spans="1:5">
      <c r="A338" s="410" t="s">
        <v>10</v>
      </c>
      <c r="B338" s="433">
        <v>475</v>
      </c>
      <c r="C338" s="433">
        <v>475</v>
      </c>
      <c r="D338" s="413">
        <f t="shared" si="1"/>
        <v>100</v>
      </c>
      <c r="E338" s="432"/>
    </row>
    <row r="339" spans="1:5">
      <c r="A339" s="410" t="s">
        <v>11</v>
      </c>
      <c r="B339" s="433">
        <v>1652.21</v>
      </c>
      <c r="C339" s="433">
        <v>1652.21</v>
      </c>
      <c r="D339" s="413">
        <f t="shared" si="1"/>
        <v>100</v>
      </c>
      <c r="E339" s="432"/>
    </row>
    <row r="340" spans="1:5">
      <c r="A340" s="418" t="s">
        <v>148</v>
      </c>
      <c r="B340" s="430">
        <f>B318+B331+B336</f>
        <v>4670.91</v>
      </c>
      <c r="C340" s="430">
        <f>C318+C331+C336</f>
        <v>4670.9039999999995</v>
      </c>
      <c r="D340" s="404">
        <f>C340/B340*100</f>
        <v>99.999871545373381</v>
      </c>
      <c r="E340" s="434"/>
    </row>
    <row r="341" spans="1:5">
      <c r="A341" s="418" t="s">
        <v>10</v>
      </c>
      <c r="B341" s="419">
        <f>B315+B324+B328+B333+B338</f>
        <v>2715.4</v>
      </c>
      <c r="C341" s="419">
        <f>C315+C324+C328+C333+C338</f>
        <v>2715.3939999999998</v>
      </c>
      <c r="D341" s="404">
        <f t="shared" ref="D341:D342" si="2">C341/B341*100</f>
        <v>99.999779038079097</v>
      </c>
      <c r="E341" s="432"/>
    </row>
    <row r="342" spans="1:5">
      <c r="A342" s="418" t="s">
        <v>11</v>
      </c>
      <c r="B342" s="419">
        <f>B316+B325+B329+B334+B339</f>
        <v>1955.51</v>
      </c>
      <c r="C342" s="419">
        <f>C316+C325+C329+C334+C339</f>
        <v>1955.51</v>
      </c>
      <c r="D342" s="404">
        <f t="shared" si="2"/>
        <v>100</v>
      </c>
      <c r="E342" s="432"/>
    </row>
    <row r="343" spans="1:5" ht="27.6" customHeight="1">
      <c r="A343" s="245" t="s">
        <v>150</v>
      </c>
      <c r="B343" s="245"/>
      <c r="C343" s="245"/>
      <c r="D343" s="245"/>
      <c r="E343" s="245"/>
    </row>
    <row r="344" spans="1:5" ht="33.6" customHeight="1">
      <c r="A344" s="435" t="s">
        <v>151</v>
      </c>
      <c r="B344" s="436">
        <f>[1]Экология!B6</f>
        <v>50.3964</v>
      </c>
      <c r="C344" s="436">
        <f>[1]Экология!E6</f>
        <v>50.4</v>
      </c>
      <c r="D344" s="436">
        <f>[1]Экология!F6</f>
        <v>100.00714336738339</v>
      </c>
      <c r="E344" s="437" t="str">
        <f>[1]Экология!AE6</f>
        <v>Оплата расходов на оплату труда специалиста по реализации переданного государственного полномочия осуществляется ежеквартально (за четвертый квартал будет проведена в декабре текущего года)</v>
      </c>
    </row>
    <row r="345" spans="1:5">
      <c r="A345" s="435" t="s">
        <v>112</v>
      </c>
      <c r="B345" s="436">
        <f>[1]Экология!B7</f>
        <v>50.3964</v>
      </c>
      <c r="C345" s="436">
        <f>[1]Экология!E7</f>
        <v>50.4</v>
      </c>
      <c r="D345" s="436">
        <f>[1]Экология!F7</f>
        <v>100</v>
      </c>
      <c r="E345" s="438"/>
    </row>
    <row r="346" spans="1:5">
      <c r="A346" s="439" t="s">
        <v>10</v>
      </c>
      <c r="B346" s="440">
        <f>[1]Экология!B8</f>
        <v>50.4</v>
      </c>
      <c r="C346" s="440">
        <f>[1]Экология!E8</f>
        <v>50.4</v>
      </c>
      <c r="D346" s="440">
        <f>[1]Экология!F8</f>
        <v>100</v>
      </c>
      <c r="E346" s="438"/>
    </row>
    <row r="347" spans="1:5">
      <c r="A347" s="439" t="s">
        <v>11</v>
      </c>
      <c r="B347" s="440">
        <f>[1]Экология!B9</f>
        <v>0</v>
      </c>
      <c r="C347" s="440">
        <f>[1]Экология!E9</f>
        <v>0</v>
      </c>
      <c r="D347" s="440">
        <f>[1]Экология!F9</f>
        <v>0</v>
      </c>
      <c r="E347" s="438"/>
    </row>
    <row r="348" spans="1:5">
      <c r="A348" s="439" t="s">
        <v>12</v>
      </c>
      <c r="B348" s="440">
        <f>[1]Экология!B10</f>
        <v>0</v>
      </c>
      <c r="C348" s="440">
        <f>[1]Экология!E10</f>
        <v>0</v>
      </c>
      <c r="D348" s="440">
        <f>[1]Экология!F10</f>
        <v>0</v>
      </c>
      <c r="E348" s="438"/>
    </row>
    <row r="349" spans="1:5">
      <c r="A349" s="439" t="s">
        <v>13</v>
      </c>
      <c r="B349" s="440">
        <f>[1]Экология!B11</f>
        <v>0</v>
      </c>
      <c r="C349" s="440">
        <f>[1]Экология!E11</f>
        <v>0</v>
      </c>
      <c r="D349" s="440">
        <f>[1]Экология!F11</f>
        <v>0</v>
      </c>
      <c r="E349" s="438"/>
    </row>
    <row r="350" spans="1:5">
      <c r="A350" s="441" t="s">
        <v>152</v>
      </c>
      <c r="B350" s="436">
        <f>[1]Экология!B12</f>
        <v>50.4</v>
      </c>
      <c r="C350" s="436">
        <f>[1]Экология!E12</f>
        <v>50.4</v>
      </c>
      <c r="D350" s="436">
        <f>[1]Экология!F12</f>
        <v>100</v>
      </c>
      <c r="E350" s="442"/>
    </row>
    <row r="351" spans="1:5">
      <c r="A351" s="435" t="s">
        <v>10</v>
      </c>
      <c r="B351" s="436">
        <f>[1]Экология!B13</f>
        <v>50.4</v>
      </c>
      <c r="C351" s="436">
        <f>[1]Экология!E13</f>
        <v>50.4</v>
      </c>
      <c r="D351" s="436">
        <f>[1]Экология!F13</f>
        <v>100</v>
      </c>
      <c r="E351" s="442"/>
    </row>
    <row r="352" spans="1:5">
      <c r="A352" s="435" t="s">
        <v>11</v>
      </c>
      <c r="B352" s="436">
        <f>[1]Экология!B14</f>
        <v>0</v>
      </c>
      <c r="C352" s="436">
        <f>[1]Экология!E14</f>
        <v>0</v>
      </c>
      <c r="D352" s="436">
        <f>[1]Экология!F14</f>
        <v>0</v>
      </c>
      <c r="E352" s="442"/>
    </row>
    <row r="353" spans="1:5">
      <c r="A353" s="435" t="s">
        <v>12</v>
      </c>
      <c r="B353" s="436">
        <v>0</v>
      </c>
      <c r="C353" s="436">
        <v>0</v>
      </c>
      <c r="D353" s="436">
        <f>[1]Экология!F15</f>
        <v>0</v>
      </c>
      <c r="E353" s="442"/>
    </row>
    <row r="354" spans="1:5">
      <c r="A354" s="435" t="s">
        <v>13</v>
      </c>
      <c r="B354" s="436">
        <f>[1]Экология!B16</f>
        <v>0</v>
      </c>
      <c r="C354" s="436">
        <f>[1]Экология!E16</f>
        <v>0</v>
      </c>
      <c r="D354" s="436">
        <f>[1]Экология!F16</f>
        <v>0</v>
      </c>
      <c r="E354" s="442"/>
    </row>
    <row r="355" spans="1:5" ht="33" customHeight="1">
      <c r="A355" s="245" t="s">
        <v>191</v>
      </c>
      <c r="B355" s="245"/>
      <c r="C355" s="245"/>
      <c r="D355" s="245"/>
      <c r="E355" s="245"/>
    </row>
    <row r="356" spans="1:5">
      <c r="A356" s="443" t="s">
        <v>153</v>
      </c>
      <c r="B356" s="444">
        <f>B357</f>
        <v>18097.995000000003</v>
      </c>
      <c r="C356" s="444">
        <f>C357</f>
        <v>17709.78</v>
      </c>
      <c r="D356" s="444">
        <f>C356/B356*100</f>
        <v>97.85492812877888</v>
      </c>
      <c r="E356" s="445"/>
    </row>
    <row r="357" spans="1:5" ht="49.5">
      <c r="A357" s="443" t="s">
        <v>154</v>
      </c>
      <c r="B357" s="444">
        <f>B358</f>
        <v>18097.995000000003</v>
      </c>
      <c r="C357" s="444">
        <f>C358</f>
        <v>17709.78</v>
      </c>
      <c r="D357" s="444">
        <f t="shared" ref="D357:D461" si="3">C357/B357*100</f>
        <v>97.85492812877888</v>
      </c>
      <c r="E357" s="446" t="s">
        <v>368</v>
      </c>
    </row>
    <row r="358" spans="1:5">
      <c r="A358" s="443" t="s">
        <v>112</v>
      </c>
      <c r="B358" s="444">
        <f>B359+B360+B361+B362</f>
        <v>18097.995000000003</v>
      </c>
      <c r="C358" s="444">
        <f>C359+C360+C361+C362</f>
        <v>17709.78</v>
      </c>
      <c r="D358" s="444">
        <f t="shared" si="3"/>
        <v>97.85492812877888</v>
      </c>
      <c r="E358" s="447"/>
    </row>
    <row r="359" spans="1:5">
      <c r="A359" s="448" t="s">
        <v>10</v>
      </c>
      <c r="B359" s="449">
        <v>0</v>
      </c>
      <c r="C359" s="449">
        <v>0</v>
      </c>
      <c r="D359" s="449">
        <v>0</v>
      </c>
      <c r="E359" s="447"/>
    </row>
    <row r="360" spans="1:5">
      <c r="A360" s="448" t="s">
        <v>11</v>
      </c>
      <c r="B360" s="449">
        <v>18097.995000000003</v>
      </c>
      <c r="C360" s="449">
        <v>17709.78</v>
      </c>
      <c r="D360" s="449">
        <f t="shared" si="3"/>
        <v>97.85492812877888</v>
      </c>
      <c r="E360" s="447"/>
    </row>
    <row r="361" spans="1:5">
      <c r="A361" s="448" t="s">
        <v>12</v>
      </c>
      <c r="B361" s="449">
        <v>0</v>
      </c>
      <c r="C361" s="449">
        <v>0</v>
      </c>
      <c r="D361" s="449">
        <v>0</v>
      </c>
      <c r="E361" s="447"/>
    </row>
    <row r="362" spans="1:5">
      <c r="A362" s="448" t="s">
        <v>13</v>
      </c>
      <c r="B362" s="449">
        <v>0</v>
      </c>
      <c r="C362" s="449">
        <v>0</v>
      </c>
      <c r="D362" s="449">
        <v>0</v>
      </c>
      <c r="E362" s="450"/>
    </row>
    <row r="363" spans="1:5">
      <c r="A363" s="443" t="s">
        <v>155</v>
      </c>
      <c r="B363" s="444">
        <f>B364+B448</f>
        <v>291440.03883999999</v>
      </c>
      <c r="C363" s="444">
        <f>C364+C448</f>
        <v>289702.50299999997</v>
      </c>
      <c r="D363" s="444">
        <f t="shared" si="3"/>
        <v>99.403810181018429</v>
      </c>
      <c r="E363" s="445"/>
    </row>
    <row r="364" spans="1:5" ht="49.5">
      <c r="A364" s="443" t="s">
        <v>156</v>
      </c>
      <c r="B364" s="444">
        <f>B365</f>
        <v>181000.28568</v>
      </c>
      <c r="C364" s="444">
        <f>C365</f>
        <v>180999.90299999999</v>
      </c>
      <c r="D364" s="444">
        <f t="shared" si="3"/>
        <v>99.999788574919336</v>
      </c>
      <c r="E364" s="451"/>
    </row>
    <row r="365" spans="1:5">
      <c r="A365" s="443" t="s">
        <v>112</v>
      </c>
      <c r="B365" s="428">
        <f>B366+B367+B368+B369</f>
        <v>181000.28568</v>
      </c>
      <c r="C365" s="428">
        <f>C366+C367+C368+C369</f>
        <v>180999.90299999999</v>
      </c>
      <c r="D365" s="444">
        <f t="shared" si="3"/>
        <v>99.999788574919336</v>
      </c>
      <c r="E365" s="452"/>
    </row>
    <row r="366" spans="1:5">
      <c r="A366" s="448" t="s">
        <v>10</v>
      </c>
      <c r="B366" s="449">
        <f t="shared" ref="B366:C369" si="4">B372+B378+B384+B390+B396+B402+B408+B414+B420+B426+B432+B438+B444</f>
        <v>75036.597999999998</v>
      </c>
      <c r="C366" s="449">
        <f t="shared" si="4"/>
        <v>75036.600000000006</v>
      </c>
      <c r="D366" s="449">
        <f t="shared" si="3"/>
        <v>100.00000266536604</v>
      </c>
      <c r="E366" s="452"/>
    </row>
    <row r="367" spans="1:5">
      <c r="A367" s="448" t="s">
        <v>11</v>
      </c>
      <c r="B367" s="449">
        <f t="shared" si="4"/>
        <v>12644.687680000001</v>
      </c>
      <c r="C367" s="449">
        <f t="shared" si="4"/>
        <v>12644.303</v>
      </c>
      <c r="D367" s="449">
        <f t="shared" si="3"/>
        <v>99.996957773811928</v>
      </c>
      <c r="E367" s="452"/>
    </row>
    <row r="368" spans="1:5">
      <c r="A368" s="448" t="s">
        <v>12</v>
      </c>
      <c r="B368" s="449">
        <f t="shared" si="4"/>
        <v>0</v>
      </c>
      <c r="C368" s="449">
        <f t="shared" si="4"/>
        <v>0</v>
      </c>
      <c r="D368" s="449">
        <v>0</v>
      </c>
      <c r="E368" s="452"/>
    </row>
    <row r="369" spans="1:5">
      <c r="A369" s="448" t="s">
        <v>13</v>
      </c>
      <c r="B369" s="449">
        <f t="shared" si="4"/>
        <v>93319</v>
      </c>
      <c r="C369" s="449">
        <f t="shared" si="4"/>
        <v>93319</v>
      </c>
      <c r="D369" s="449">
        <f t="shared" si="3"/>
        <v>100</v>
      </c>
      <c r="E369" s="452"/>
    </row>
    <row r="370" spans="1:5" ht="49.5">
      <c r="A370" s="443" t="s">
        <v>157</v>
      </c>
      <c r="B370" s="444">
        <f>B371</f>
        <v>82911.286209999991</v>
      </c>
      <c r="C370" s="444">
        <f>C371</f>
        <v>82911.200000000012</v>
      </c>
      <c r="D370" s="444">
        <f t="shared" si="3"/>
        <v>99.999896021393567</v>
      </c>
      <c r="E370" s="446" t="s">
        <v>158</v>
      </c>
    </row>
    <row r="371" spans="1:5">
      <c r="A371" s="443" t="s">
        <v>112</v>
      </c>
      <c r="B371" s="444">
        <f>B372+B373+B374+B375</f>
        <v>82911.286209999991</v>
      </c>
      <c r="C371" s="444">
        <f>C372+C373+C374+C375</f>
        <v>82911.200000000012</v>
      </c>
      <c r="D371" s="444">
        <f t="shared" si="3"/>
        <v>99.999896021393567</v>
      </c>
      <c r="E371" s="447"/>
    </row>
    <row r="372" spans="1:5">
      <c r="A372" s="448" t="s">
        <v>10</v>
      </c>
      <c r="B372" s="449">
        <v>75036.597999999998</v>
      </c>
      <c r="C372" s="449">
        <v>75036.600000000006</v>
      </c>
      <c r="D372" s="449">
        <f t="shared" si="3"/>
        <v>100.00000266536604</v>
      </c>
      <c r="E372" s="447"/>
    </row>
    <row r="373" spans="1:5">
      <c r="A373" s="448" t="s">
        <v>11</v>
      </c>
      <c r="B373" s="449">
        <v>7874.6882099999993</v>
      </c>
      <c r="C373" s="449">
        <v>7874.6</v>
      </c>
      <c r="D373" s="449">
        <f t="shared" si="3"/>
        <v>99.998879828665636</v>
      </c>
      <c r="E373" s="447"/>
    </row>
    <row r="374" spans="1:5">
      <c r="A374" s="448" t="s">
        <v>12</v>
      </c>
      <c r="B374" s="449">
        <v>0</v>
      </c>
      <c r="C374" s="449">
        <v>0</v>
      </c>
      <c r="D374" s="449">
        <v>0</v>
      </c>
      <c r="E374" s="447"/>
    </row>
    <row r="375" spans="1:5">
      <c r="A375" s="448" t="s">
        <v>13</v>
      </c>
      <c r="B375" s="449">
        <v>0</v>
      </c>
      <c r="C375" s="449">
        <v>0</v>
      </c>
      <c r="D375" s="449">
        <v>0</v>
      </c>
      <c r="E375" s="450"/>
    </row>
    <row r="376" spans="1:5" ht="33">
      <c r="A376" s="443" t="s">
        <v>159</v>
      </c>
      <c r="B376" s="444">
        <f>B377</f>
        <v>0</v>
      </c>
      <c r="C376" s="444">
        <f>C377</f>
        <v>0</v>
      </c>
      <c r="D376" s="444">
        <f>IFERROR(C376/B376*100,0)</f>
        <v>0</v>
      </c>
      <c r="E376" s="453"/>
    </row>
    <row r="377" spans="1:5">
      <c r="A377" s="443" t="s">
        <v>112</v>
      </c>
      <c r="B377" s="444">
        <f>B378+B379+B380+B381</f>
        <v>0</v>
      </c>
      <c r="C377" s="444">
        <f>C378+C379+C380+C381</f>
        <v>0</v>
      </c>
      <c r="D377" s="449">
        <f t="shared" ref="D377:D381" si="5">IFERROR(C377/B377*100,0)</f>
        <v>0</v>
      </c>
      <c r="E377" s="454"/>
    </row>
    <row r="378" spans="1:5">
      <c r="A378" s="448" t="s">
        <v>10</v>
      </c>
      <c r="B378" s="449">
        <v>0</v>
      </c>
      <c r="C378" s="449">
        <v>0</v>
      </c>
      <c r="D378" s="449">
        <f t="shared" si="5"/>
        <v>0</v>
      </c>
      <c r="E378" s="454"/>
    </row>
    <row r="379" spans="1:5">
      <c r="A379" s="448" t="s">
        <v>11</v>
      </c>
      <c r="B379" s="449">
        <v>0</v>
      </c>
      <c r="C379" s="449">
        <v>0</v>
      </c>
      <c r="D379" s="449">
        <f t="shared" si="5"/>
        <v>0</v>
      </c>
      <c r="E379" s="454"/>
    </row>
    <row r="380" spans="1:5">
      <c r="A380" s="448" t="s">
        <v>12</v>
      </c>
      <c r="B380" s="449">
        <v>0</v>
      </c>
      <c r="C380" s="449">
        <v>0</v>
      </c>
      <c r="D380" s="449">
        <f t="shared" si="5"/>
        <v>0</v>
      </c>
      <c r="E380" s="454"/>
    </row>
    <row r="381" spans="1:5">
      <c r="A381" s="448" t="s">
        <v>13</v>
      </c>
      <c r="B381" s="449">
        <v>0</v>
      </c>
      <c r="C381" s="449">
        <v>0</v>
      </c>
      <c r="D381" s="449">
        <f t="shared" si="5"/>
        <v>0</v>
      </c>
      <c r="E381" s="454"/>
    </row>
    <row r="382" spans="1:5" ht="49.5">
      <c r="A382" s="443" t="s">
        <v>160</v>
      </c>
      <c r="B382" s="444">
        <f>B383</f>
        <v>0.1</v>
      </c>
      <c r="C382" s="444">
        <f>C383</f>
        <v>3.0000000000000001E-3</v>
      </c>
      <c r="D382" s="444">
        <f>C382/B382*100</f>
        <v>3</v>
      </c>
      <c r="E382" s="446" t="s">
        <v>161</v>
      </c>
    </row>
    <row r="383" spans="1:5">
      <c r="A383" s="443" t="s">
        <v>112</v>
      </c>
      <c r="B383" s="444">
        <f>B384+B385+B386+B387</f>
        <v>0.1</v>
      </c>
      <c r="C383" s="444">
        <f>C384+C385+C386+C387</f>
        <v>3.0000000000000001E-3</v>
      </c>
      <c r="D383" s="444">
        <f>C383/B383*100</f>
        <v>3</v>
      </c>
      <c r="E383" s="447"/>
    </row>
    <row r="384" spans="1:5">
      <c r="A384" s="448" t="s">
        <v>10</v>
      </c>
      <c r="B384" s="449">
        <v>0</v>
      </c>
      <c r="C384" s="449">
        <v>0</v>
      </c>
      <c r="D384" s="449">
        <v>0</v>
      </c>
      <c r="E384" s="447"/>
    </row>
    <row r="385" spans="1:5">
      <c r="A385" s="448" t="s">
        <v>11</v>
      </c>
      <c r="B385" s="449">
        <v>0.1</v>
      </c>
      <c r="C385" s="449">
        <v>3.0000000000000001E-3</v>
      </c>
      <c r="D385" s="449">
        <f t="shared" si="3"/>
        <v>3</v>
      </c>
      <c r="E385" s="447"/>
    </row>
    <row r="386" spans="1:5">
      <c r="A386" s="448" t="s">
        <v>12</v>
      </c>
      <c r="B386" s="449">
        <v>0</v>
      </c>
      <c r="C386" s="449">
        <v>0</v>
      </c>
      <c r="D386" s="449">
        <v>0</v>
      </c>
      <c r="E386" s="447"/>
    </row>
    <row r="387" spans="1:5">
      <c r="A387" s="448" t="s">
        <v>13</v>
      </c>
      <c r="B387" s="449">
        <v>0</v>
      </c>
      <c r="C387" s="449">
        <v>0</v>
      </c>
      <c r="D387" s="449">
        <v>0</v>
      </c>
      <c r="E387" s="450"/>
    </row>
    <row r="388" spans="1:5" ht="33">
      <c r="A388" s="443" t="s">
        <v>162</v>
      </c>
      <c r="B388" s="444">
        <f>B389</f>
        <v>295</v>
      </c>
      <c r="C388" s="444">
        <f>C389</f>
        <v>294.98</v>
      </c>
      <c r="D388" s="444">
        <f t="shared" si="3"/>
        <v>99.993220338983065</v>
      </c>
      <c r="E388" s="446" t="s">
        <v>163</v>
      </c>
    </row>
    <row r="389" spans="1:5">
      <c r="A389" s="443" t="s">
        <v>112</v>
      </c>
      <c r="B389" s="444">
        <f>B390+B391+B392+B393</f>
        <v>295</v>
      </c>
      <c r="C389" s="444">
        <f>C390+C391+C392+C393</f>
        <v>294.98</v>
      </c>
      <c r="D389" s="444">
        <f t="shared" si="3"/>
        <v>99.993220338983065</v>
      </c>
      <c r="E389" s="447"/>
    </row>
    <row r="390" spans="1:5">
      <c r="A390" s="448" t="s">
        <v>10</v>
      </c>
      <c r="B390" s="449">
        <v>0</v>
      </c>
      <c r="C390" s="449">
        <v>0</v>
      </c>
      <c r="D390" s="449">
        <v>0</v>
      </c>
      <c r="E390" s="447"/>
    </row>
    <row r="391" spans="1:5">
      <c r="A391" s="448" t="s">
        <v>11</v>
      </c>
      <c r="B391" s="449">
        <v>295</v>
      </c>
      <c r="C391" s="449">
        <v>294.98</v>
      </c>
      <c r="D391" s="449">
        <f t="shared" si="3"/>
        <v>99.993220338983065</v>
      </c>
      <c r="E391" s="447"/>
    </row>
    <row r="392" spans="1:5">
      <c r="A392" s="448" t="s">
        <v>12</v>
      </c>
      <c r="B392" s="449">
        <v>0</v>
      </c>
      <c r="C392" s="449">
        <v>0</v>
      </c>
      <c r="D392" s="449">
        <v>0</v>
      </c>
      <c r="E392" s="447"/>
    </row>
    <row r="393" spans="1:5">
      <c r="A393" s="448" t="s">
        <v>13</v>
      </c>
      <c r="B393" s="449">
        <v>0</v>
      </c>
      <c r="C393" s="449">
        <v>0</v>
      </c>
      <c r="D393" s="449">
        <v>0</v>
      </c>
      <c r="E393" s="450"/>
    </row>
    <row r="394" spans="1:5" ht="66">
      <c r="A394" s="443" t="s">
        <v>164</v>
      </c>
      <c r="B394" s="444">
        <f>B395</f>
        <v>0</v>
      </c>
      <c r="C394" s="444">
        <f>C395</f>
        <v>0</v>
      </c>
      <c r="D394" s="444">
        <f>IFERROR(C394/B394*100,0)</f>
        <v>0</v>
      </c>
      <c r="E394" s="455"/>
    </row>
    <row r="395" spans="1:5">
      <c r="A395" s="443" t="s">
        <v>112</v>
      </c>
      <c r="B395" s="444">
        <f>B396+B397+B399+B398</f>
        <v>0</v>
      </c>
      <c r="C395" s="444">
        <f>C396+C397+C399+C398</f>
        <v>0</v>
      </c>
      <c r="D395" s="449">
        <f t="shared" ref="D395:D399" si="6">IFERROR(C395/B395*100,0)</f>
        <v>0</v>
      </c>
      <c r="E395" s="456"/>
    </row>
    <row r="396" spans="1:5">
      <c r="A396" s="448" t="s">
        <v>10</v>
      </c>
      <c r="B396" s="449">
        <v>0</v>
      </c>
      <c r="C396" s="449">
        <v>0</v>
      </c>
      <c r="D396" s="449">
        <f t="shared" si="6"/>
        <v>0</v>
      </c>
      <c r="E396" s="456"/>
    </row>
    <row r="397" spans="1:5">
      <c r="A397" s="448" t="s">
        <v>11</v>
      </c>
      <c r="B397" s="449">
        <v>0</v>
      </c>
      <c r="C397" s="449">
        <v>0</v>
      </c>
      <c r="D397" s="449">
        <f t="shared" si="6"/>
        <v>0</v>
      </c>
      <c r="E397" s="456"/>
    </row>
    <row r="398" spans="1:5">
      <c r="A398" s="448" t="s">
        <v>12</v>
      </c>
      <c r="B398" s="449">
        <v>0</v>
      </c>
      <c r="C398" s="449">
        <v>0</v>
      </c>
      <c r="D398" s="449">
        <f t="shared" si="6"/>
        <v>0</v>
      </c>
      <c r="E398" s="456"/>
    </row>
    <row r="399" spans="1:5">
      <c r="A399" s="448" t="s">
        <v>13</v>
      </c>
      <c r="B399" s="449">
        <v>0</v>
      </c>
      <c r="C399" s="449">
        <v>0</v>
      </c>
      <c r="D399" s="449">
        <f t="shared" si="6"/>
        <v>0</v>
      </c>
      <c r="E399" s="457"/>
    </row>
    <row r="400" spans="1:5" ht="49.5">
      <c r="A400" s="443" t="s">
        <v>165</v>
      </c>
      <c r="B400" s="444">
        <f>B401</f>
        <v>828.19947000000002</v>
      </c>
      <c r="C400" s="444">
        <f>C401</f>
        <v>828.14</v>
      </c>
      <c r="D400" s="444">
        <f t="shared" ref="D400" si="7">C400/B400*100</f>
        <v>99.99281936270738</v>
      </c>
      <c r="E400" s="446" t="s">
        <v>166</v>
      </c>
    </row>
    <row r="401" spans="1:5">
      <c r="A401" s="443" t="s">
        <v>112</v>
      </c>
      <c r="B401" s="444">
        <f>B402+B403+B404+B405</f>
        <v>828.19947000000002</v>
      </c>
      <c r="C401" s="444">
        <f>C402+C403+C404+C405</f>
        <v>828.14</v>
      </c>
      <c r="D401" s="444">
        <f>C401/B401*100</f>
        <v>99.99281936270738</v>
      </c>
      <c r="E401" s="447"/>
    </row>
    <row r="402" spans="1:5">
      <c r="A402" s="448" t="s">
        <v>10</v>
      </c>
      <c r="B402" s="449">
        <v>0</v>
      </c>
      <c r="C402" s="449">
        <v>0</v>
      </c>
      <c r="D402" s="444">
        <f>IFERROR(C402/B402*100,)</f>
        <v>0</v>
      </c>
      <c r="E402" s="447"/>
    </row>
    <row r="403" spans="1:5">
      <c r="A403" s="448" t="s">
        <v>11</v>
      </c>
      <c r="B403" s="449">
        <v>828.19947000000002</v>
      </c>
      <c r="C403" s="449">
        <v>828.14</v>
      </c>
      <c r="D403" s="444">
        <f t="shared" ref="D403:D405" si="8">IFERROR(C403/B403*100,)</f>
        <v>99.99281936270738</v>
      </c>
      <c r="E403" s="447"/>
    </row>
    <row r="404" spans="1:5">
      <c r="A404" s="448" t="s">
        <v>12</v>
      </c>
      <c r="B404" s="449">
        <v>0</v>
      </c>
      <c r="C404" s="449">
        <v>0</v>
      </c>
      <c r="D404" s="444">
        <f t="shared" si="8"/>
        <v>0</v>
      </c>
      <c r="E404" s="447"/>
    </row>
    <row r="405" spans="1:5">
      <c r="A405" s="448" t="s">
        <v>13</v>
      </c>
      <c r="B405" s="449">
        <v>0</v>
      </c>
      <c r="C405" s="449">
        <v>0</v>
      </c>
      <c r="D405" s="444">
        <f t="shared" si="8"/>
        <v>0</v>
      </c>
      <c r="E405" s="450"/>
    </row>
    <row r="406" spans="1:5" ht="33">
      <c r="A406" s="443" t="s">
        <v>167</v>
      </c>
      <c r="B406" s="444">
        <f>B407</f>
        <v>820</v>
      </c>
      <c r="C406" s="444">
        <f>C407</f>
        <v>820</v>
      </c>
      <c r="D406" s="444">
        <f t="shared" ref="D406:D407" si="9">C406/B406*100</f>
        <v>100</v>
      </c>
      <c r="E406" s="446" t="s">
        <v>168</v>
      </c>
    </row>
    <row r="407" spans="1:5">
      <c r="A407" s="443" t="s">
        <v>112</v>
      </c>
      <c r="B407" s="444">
        <f>B408+B409+B410+B411</f>
        <v>820</v>
      </c>
      <c r="C407" s="444">
        <f>C408+C409+C410+C411</f>
        <v>820</v>
      </c>
      <c r="D407" s="444">
        <f t="shared" si="9"/>
        <v>100</v>
      </c>
      <c r="E407" s="447"/>
    </row>
    <row r="408" spans="1:5">
      <c r="A408" s="448" t="s">
        <v>10</v>
      </c>
      <c r="B408" s="449">
        <v>0</v>
      </c>
      <c r="C408" s="449">
        <v>0</v>
      </c>
      <c r="D408" s="449">
        <v>0</v>
      </c>
      <c r="E408" s="447"/>
    </row>
    <row r="409" spans="1:5">
      <c r="A409" s="448" t="s">
        <v>11</v>
      </c>
      <c r="B409" s="449">
        <v>820</v>
      </c>
      <c r="C409" s="449">
        <v>820</v>
      </c>
      <c r="D409" s="449">
        <f t="shared" ref="D409" si="10">C409/B409*100</f>
        <v>100</v>
      </c>
      <c r="E409" s="447"/>
    </row>
    <row r="410" spans="1:5">
      <c r="A410" s="448" t="s">
        <v>12</v>
      </c>
      <c r="B410" s="449">
        <v>0</v>
      </c>
      <c r="C410" s="449">
        <v>0</v>
      </c>
      <c r="D410" s="449">
        <v>0</v>
      </c>
      <c r="E410" s="447"/>
    </row>
    <row r="411" spans="1:5">
      <c r="A411" s="448" t="s">
        <v>13</v>
      </c>
      <c r="B411" s="449">
        <v>0</v>
      </c>
      <c r="C411" s="449">
        <v>0</v>
      </c>
      <c r="D411" s="449">
        <f t="shared" ref="D411" si="11">IFERROR(C411/B411*100,)</f>
        <v>0</v>
      </c>
      <c r="E411" s="450"/>
    </row>
    <row r="412" spans="1:5" ht="49.5">
      <c r="A412" s="443" t="s">
        <v>169</v>
      </c>
      <c r="B412" s="444">
        <f>B413</f>
        <v>93718</v>
      </c>
      <c r="C412" s="444">
        <f>C413</f>
        <v>93718</v>
      </c>
      <c r="D412" s="444">
        <f t="shared" ref="D412" si="12">C412/B412*100</f>
        <v>100</v>
      </c>
      <c r="E412" s="446" t="s">
        <v>170</v>
      </c>
    </row>
    <row r="413" spans="1:5">
      <c r="A413" s="443" t="s">
        <v>112</v>
      </c>
      <c r="B413" s="444">
        <f>B414+B415+B416+B417</f>
        <v>93718</v>
      </c>
      <c r="C413" s="444">
        <f>C414+C415+C416+C417</f>
        <v>93718</v>
      </c>
      <c r="D413" s="444">
        <f>C413/B413*100</f>
        <v>100</v>
      </c>
      <c r="E413" s="447"/>
    </row>
    <row r="414" spans="1:5">
      <c r="A414" s="448" t="s">
        <v>10</v>
      </c>
      <c r="B414" s="449">
        <v>0</v>
      </c>
      <c r="C414" s="449">
        <v>0</v>
      </c>
      <c r="D414" s="449">
        <f t="shared" ref="D414:D423" si="13">IFERROR(C414/B414*100,)</f>
        <v>0</v>
      </c>
      <c r="E414" s="447"/>
    </row>
    <row r="415" spans="1:5">
      <c r="A415" s="448" t="s">
        <v>11</v>
      </c>
      <c r="B415" s="449">
        <v>399</v>
      </c>
      <c r="C415" s="449">
        <v>399</v>
      </c>
      <c r="D415" s="449">
        <f t="shared" si="13"/>
        <v>100</v>
      </c>
      <c r="E415" s="447"/>
    </row>
    <row r="416" spans="1:5">
      <c r="A416" s="448" t="s">
        <v>12</v>
      </c>
      <c r="B416" s="449">
        <v>0</v>
      </c>
      <c r="C416" s="449">
        <v>0</v>
      </c>
      <c r="D416" s="449">
        <f t="shared" si="13"/>
        <v>0</v>
      </c>
      <c r="E416" s="447"/>
    </row>
    <row r="417" spans="1:5">
      <c r="A417" s="448" t="s">
        <v>13</v>
      </c>
      <c r="B417" s="449">
        <v>93319</v>
      </c>
      <c r="C417" s="449">
        <v>93319</v>
      </c>
      <c r="D417" s="449">
        <f t="shared" si="13"/>
        <v>100</v>
      </c>
      <c r="E417" s="450"/>
    </row>
    <row r="418" spans="1:5" ht="49.5">
      <c r="A418" s="443" t="s">
        <v>171</v>
      </c>
      <c r="B418" s="444">
        <f>B419</f>
        <v>0</v>
      </c>
      <c r="C418" s="444">
        <f>C419</f>
        <v>0</v>
      </c>
      <c r="D418" s="444">
        <f t="shared" si="13"/>
        <v>0</v>
      </c>
      <c r="E418" s="458"/>
    </row>
    <row r="419" spans="1:5">
      <c r="A419" s="443" t="s">
        <v>112</v>
      </c>
      <c r="B419" s="444">
        <f>B420+B421+B422+B423</f>
        <v>0</v>
      </c>
      <c r="C419" s="444">
        <f>C420+C421+C422+C423</f>
        <v>0</v>
      </c>
      <c r="D419" s="444">
        <f t="shared" si="13"/>
        <v>0</v>
      </c>
      <c r="E419" s="459"/>
    </row>
    <row r="420" spans="1:5">
      <c r="A420" s="448" t="s">
        <v>10</v>
      </c>
      <c r="B420" s="449">
        <v>0</v>
      </c>
      <c r="C420" s="449">
        <v>0</v>
      </c>
      <c r="D420" s="449">
        <f t="shared" si="13"/>
        <v>0</v>
      </c>
      <c r="E420" s="459"/>
    </row>
    <row r="421" spans="1:5">
      <c r="A421" s="448" t="s">
        <v>11</v>
      </c>
      <c r="B421" s="449">
        <v>0</v>
      </c>
      <c r="C421" s="449">
        <v>0</v>
      </c>
      <c r="D421" s="449">
        <f t="shared" si="13"/>
        <v>0</v>
      </c>
      <c r="E421" s="459"/>
    </row>
    <row r="422" spans="1:5">
      <c r="A422" s="448" t="s">
        <v>12</v>
      </c>
      <c r="B422" s="449">
        <v>0</v>
      </c>
      <c r="C422" s="449">
        <v>0</v>
      </c>
      <c r="D422" s="449">
        <f t="shared" si="13"/>
        <v>0</v>
      </c>
      <c r="E422" s="459"/>
    </row>
    <row r="423" spans="1:5">
      <c r="A423" s="448" t="s">
        <v>13</v>
      </c>
      <c r="B423" s="449">
        <v>0</v>
      </c>
      <c r="C423" s="449">
        <v>0</v>
      </c>
      <c r="D423" s="449">
        <f t="shared" si="13"/>
        <v>0</v>
      </c>
      <c r="E423" s="460"/>
    </row>
    <row r="424" spans="1:5" ht="49.5">
      <c r="A424" s="443" t="s">
        <v>172</v>
      </c>
      <c r="B424" s="444">
        <f>B425</f>
        <v>881.5</v>
      </c>
      <c r="C424" s="444">
        <f>C425</f>
        <v>881.43</v>
      </c>
      <c r="D424" s="444">
        <f t="shared" ref="D424:D425" si="14">C424/B424*100</f>
        <v>99.992058990357336</v>
      </c>
      <c r="E424" s="446" t="s">
        <v>173</v>
      </c>
    </row>
    <row r="425" spans="1:5">
      <c r="A425" s="443" t="s">
        <v>112</v>
      </c>
      <c r="B425" s="444">
        <f>B426+B427+B428+B429</f>
        <v>881.5</v>
      </c>
      <c r="C425" s="444">
        <f>C426+C427+C428+C429</f>
        <v>881.43</v>
      </c>
      <c r="D425" s="444">
        <f t="shared" si="14"/>
        <v>99.992058990357336</v>
      </c>
      <c r="E425" s="447"/>
    </row>
    <row r="426" spans="1:5">
      <c r="A426" s="448" t="s">
        <v>10</v>
      </c>
      <c r="B426" s="449">
        <v>0</v>
      </c>
      <c r="C426" s="449">
        <v>0</v>
      </c>
      <c r="D426" s="449">
        <f t="shared" ref="D426:D429" si="15">IFERROR(C426/B426*100,)</f>
        <v>0</v>
      </c>
      <c r="E426" s="447"/>
    </row>
    <row r="427" spans="1:5">
      <c r="A427" s="448" t="s">
        <v>11</v>
      </c>
      <c r="B427" s="449">
        <v>881.5</v>
      </c>
      <c r="C427" s="449">
        <v>881.43</v>
      </c>
      <c r="D427" s="449">
        <f t="shared" si="15"/>
        <v>99.992058990357336</v>
      </c>
      <c r="E427" s="447"/>
    </row>
    <row r="428" spans="1:5">
      <c r="A428" s="448" t="s">
        <v>12</v>
      </c>
      <c r="B428" s="449">
        <v>0</v>
      </c>
      <c r="C428" s="449">
        <v>0</v>
      </c>
      <c r="D428" s="449">
        <f t="shared" si="15"/>
        <v>0</v>
      </c>
      <c r="E428" s="447"/>
    </row>
    <row r="429" spans="1:5">
      <c r="A429" s="448" t="s">
        <v>13</v>
      </c>
      <c r="B429" s="449">
        <v>0</v>
      </c>
      <c r="C429" s="449">
        <v>0</v>
      </c>
      <c r="D429" s="449">
        <f t="shared" si="15"/>
        <v>0</v>
      </c>
      <c r="E429" s="450"/>
    </row>
    <row r="430" spans="1:5" ht="49.5">
      <c r="A430" s="443" t="s">
        <v>174</v>
      </c>
      <c r="B430" s="444">
        <f>B431</f>
        <v>815.6</v>
      </c>
      <c r="C430" s="444">
        <f>C431</f>
        <v>815.57</v>
      </c>
      <c r="D430" s="444">
        <f t="shared" ref="D430" si="16">C430/B430*100</f>
        <v>99.996321726336447</v>
      </c>
      <c r="E430" s="446" t="s">
        <v>175</v>
      </c>
    </row>
    <row r="431" spans="1:5">
      <c r="A431" s="443" t="s">
        <v>112</v>
      </c>
      <c r="B431" s="444">
        <f>B432+B433+B434+B435</f>
        <v>815.6</v>
      </c>
      <c r="C431" s="444">
        <f>C432+C433+C434+C435</f>
        <v>815.57</v>
      </c>
      <c r="D431" s="444">
        <f>C431/B431*100</f>
        <v>99.996321726336447</v>
      </c>
      <c r="E431" s="447"/>
    </row>
    <row r="432" spans="1:5">
      <c r="A432" s="448" t="s">
        <v>10</v>
      </c>
      <c r="B432" s="449">
        <v>0</v>
      </c>
      <c r="C432" s="449">
        <v>0</v>
      </c>
      <c r="D432" s="449">
        <f t="shared" ref="D432:D435" si="17">IFERROR(C432/B432*100,)</f>
        <v>0</v>
      </c>
      <c r="E432" s="447"/>
    </row>
    <row r="433" spans="1:5">
      <c r="A433" s="448" t="s">
        <v>11</v>
      </c>
      <c r="B433" s="449">
        <v>815.6</v>
      </c>
      <c r="C433" s="449">
        <v>815.57</v>
      </c>
      <c r="D433" s="449">
        <f t="shared" si="17"/>
        <v>99.996321726336447</v>
      </c>
      <c r="E433" s="447"/>
    </row>
    <row r="434" spans="1:5">
      <c r="A434" s="448" t="s">
        <v>12</v>
      </c>
      <c r="B434" s="449">
        <v>0</v>
      </c>
      <c r="C434" s="449">
        <v>0</v>
      </c>
      <c r="D434" s="449">
        <f t="shared" si="17"/>
        <v>0</v>
      </c>
      <c r="E434" s="447"/>
    </row>
    <row r="435" spans="1:5">
      <c r="A435" s="448" t="s">
        <v>13</v>
      </c>
      <c r="B435" s="449">
        <v>0</v>
      </c>
      <c r="C435" s="449">
        <v>0</v>
      </c>
      <c r="D435" s="449">
        <f t="shared" si="17"/>
        <v>0</v>
      </c>
      <c r="E435" s="450"/>
    </row>
    <row r="436" spans="1:5" ht="66">
      <c r="A436" s="443" t="s">
        <v>176</v>
      </c>
      <c r="B436" s="444">
        <f>B437</f>
        <v>730.6</v>
      </c>
      <c r="C436" s="444">
        <f>C437</f>
        <v>730.58</v>
      </c>
      <c r="D436" s="444">
        <f t="shared" ref="D436:D437" si="18">C436/B436*100</f>
        <v>99.997262523952926</v>
      </c>
      <c r="E436" s="446" t="s">
        <v>177</v>
      </c>
    </row>
    <row r="437" spans="1:5">
      <c r="A437" s="443" t="s">
        <v>112</v>
      </c>
      <c r="B437" s="444">
        <f>B438+B439+B440+B441</f>
        <v>730.6</v>
      </c>
      <c r="C437" s="444">
        <f>C438+C439+C440+C441</f>
        <v>730.58</v>
      </c>
      <c r="D437" s="444">
        <f t="shared" si="18"/>
        <v>99.997262523952926</v>
      </c>
      <c r="E437" s="447"/>
    </row>
    <row r="438" spans="1:5">
      <c r="A438" s="448" t="s">
        <v>10</v>
      </c>
      <c r="B438" s="449">
        <v>0</v>
      </c>
      <c r="C438" s="449">
        <v>0</v>
      </c>
      <c r="D438" s="449">
        <f t="shared" ref="D438:D447" si="19">IFERROR(C438/B438*100,)</f>
        <v>0</v>
      </c>
      <c r="E438" s="447"/>
    </row>
    <row r="439" spans="1:5">
      <c r="A439" s="448" t="s">
        <v>11</v>
      </c>
      <c r="B439" s="449">
        <v>730.6</v>
      </c>
      <c r="C439" s="449">
        <v>730.58</v>
      </c>
      <c r="D439" s="449">
        <f t="shared" si="19"/>
        <v>99.997262523952926</v>
      </c>
      <c r="E439" s="447"/>
    </row>
    <row r="440" spans="1:5">
      <c r="A440" s="448" t="s">
        <v>12</v>
      </c>
      <c r="B440" s="449">
        <v>0</v>
      </c>
      <c r="C440" s="449">
        <v>0</v>
      </c>
      <c r="D440" s="449">
        <f t="shared" si="19"/>
        <v>0</v>
      </c>
      <c r="E440" s="447"/>
    </row>
    <row r="441" spans="1:5">
      <c r="A441" s="448" t="s">
        <v>13</v>
      </c>
      <c r="B441" s="449">
        <v>0</v>
      </c>
      <c r="C441" s="449">
        <v>0</v>
      </c>
      <c r="D441" s="449">
        <f t="shared" si="19"/>
        <v>0</v>
      </c>
      <c r="E441" s="450"/>
    </row>
    <row r="442" spans="1:5" ht="33">
      <c r="A442" s="443" t="s">
        <v>178</v>
      </c>
      <c r="B442" s="444">
        <f>B443</f>
        <v>0</v>
      </c>
      <c r="C442" s="444">
        <f>C443</f>
        <v>0</v>
      </c>
      <c r="D442" s="444">
        <f t="shared" si="19"/>
        <v>0</v>
      </c>
      <c r="E442" s="455"/>
    </row>
    <row r="443" spans="1:5">
      <c r="A443" s="443" t="s">
        <v>112</v>
      </c>
      <c r="B443" s="444">
        <f>B444+B445+B446+B447</f>
        <v>0</v>
      </c>
      <c r="C443" s="444">
        <f>C444+C445+C446+C447</f>
        <v>0</v>
      </c>
      <c r="D443" s="444">
        <f t="shared" si="19"/>
        <v>0</v>
      </c>
      <c r="E443" s="456"/>
    </row>
    <row r="444" spans="1:5">
      <c r="A444" s="448" t="s">
        <v>10</v>
      </c>
      <c r="B444" s="449">
        <v>0</v>
      </c>
      <c r="C444" s="449">
        <v>0</v>
      </c>
      <c r="D444" s="449">
        <f t="shared" si="19"/>
        <v>0</v>
      </c>
      <c r="E444" s="456"/>
    </row>
    <row r="445" spans="1:5">
      <c r="A445" s="448" t="s">
        <v>11</v>
      </c>
      <c r="B445" s="449">
        <v>0</v>
      </c>
      <c r="C445" s="449">
        <v>0</v>
      </c>
      <c r="D445" s="449">
        <f t="shared" si="19"/>
        <v>0</v>
      </c>
      <c r="E445" s="456"/>
    </row>
    <row r="446" spans="1:5">
      <c r="A446" s="448" t="s">
        <v>12</v>
      </c>
      <c r="B446" s="449">
        <v>0</v>
      </c>
      <c r="C446" s="449">
        <v>0</v>
      </c>
      <c r="D446" s="449">
        <f t="shared" si="19"/>
        <v>0</v>
      </c>
      <c r="E446" s="456"/>
    </row>
    <row r="447" spans="1:5">
      <c r="A447" s="448" t="s">
        <v>13</v>
      </c>
      <c r="B447" s="449">
        <v>0</v>
      </c>
      <c r="C447" s="449">
        <v>0</v>
      </c>
      <c r="D447" s="449">
        <f t="shared" si="19"/>
        <v>0</v>
      </c>
      <c r="E447" s="457"/>
    </row>
    <row r="448" spans="1:5" ht="33">
      <c r="A448" s="443" t="s">
        <v>179</v>
      </c>
      <c r="B448" s="444">
        <f>B449</f>
        <v>110439.75315999998</v>
      </c>
      <c r="C448" s="444">
        <f>C449</f>
        <v>108702.59999999998</v>
      </c>
      <c r="D448" s="444">
        <f t="shared" si="3"/>
        <v>98.427058092493837</v>
      </c>
      <c r="E448" s="461"/>
    </row>
    <row r="449" spans="1:5">
      <c r="A449" s="443" t="s">
        <v>112</v>
      </c>
      <c r="B449" s="444">
        <f>B450+B451+B452+B453</f>
        <v>110439.75315999998</v>
      </c>
      <c r="C449" s="444">
        <f>C450+C451+C452+C453</f>
        <v>108702.59999999998</v>
      </c>
      <c r="D449" s="444">
        <f t="shared" si="3"/>
        <v>98.427058092493837</v>
      </c>
      <c r="E449" s="462"/>
    </row>
    <row r="450" spans="1:5">
      <c r="A450" s="448" t="s">
        <v>10</v>
      </c>
      <c r="B450" s="449">
        <f t="shared" ref="B450:C453" si="20">B456+B462+B468+B474+B480+B486</f>
        <v>0</v>
      </c>
      <c r="C450" s="449">
        <f t="shared" si="20"/>
        <v>0</v>
      </c>
      <c r="D450" s="449">
        <f t="shared" ref="D450:D453" si="21">IFERROR(C450/B450*100,)</f>
        <v>0</v>
      </c>
      <c r="E450" s="462"/>
    </row>
    <row r="451" spans="1:5">
      <c r="A451" s="448" t="s">
        <v>11</v>
      </c>
      <c r="B451" s="449">
        <f t="shared" si="20"/>
        <v>110439.75315999998</v>
      </c>
      <c r="C451" s="449">
        <f t="shared" si="20"/>
        <v>108702.59999999998</v>
      </c>
      <c r="D451" s="449">
        <f t="shared" si="21"/>
        <v>98.427058092493837</v>
      </c>
      <c r="E451" s="462"/>
    </row>
    <row r="452" spans="1:5">
      <c r="A452" s="448" t="s">
        <v>12</v>
      </c>
      <c r="B452" s="449">
        <f t="shared" si="20"/>
        <v>0</v>
      </c>
      <c r="C452" s="449">
        <f t="shared" si="20"/>
        <v>0</v>
      </c>
      <c r="D452" s="449">
        <f t="shared" si="21"/>
        <v>0</v>
      </c>
      <c r="E452" s="462"/>
    </row>
    <row r="453" spans="1:5">
      <c r="A453" s="448" t="s">
        <v>13</v>
      </c>
      <c r="B453" s="449">
        <f t="shared" si="20"/>
        <v>0</v>
      </c>
      <c r="C453" s="449">
        <f t="shared" si="20"/>
        <v>0</v>
      </c>
      <c r="D453" s="449">
        <f t="shared" si="21"/>
        <v>0</v>
      </c>
      <c r="E453" s="463"/>
    </row>
    <row r="454" spans="1:5" ht="81" customHeight="1">
      <c r="A454" s="443" t="s">
        <v>180</v>
      </c>
      <c r="B454" s="444">
        <f>B455</f>
        <v>101267.94903999998</v>
      </c>
      <c r="C454" s="444">
        <f>C455</f>
        <v>99583.539999999979</v>
      </c>
      <c r="D454" s="444">
        <f t="shared" si="3"/>
        <v>98.336680997326539</v>
      </c>
      <c r="E454" s="446" t="s">
        <v>181</v>
      </c>
    </row>
    <row r="455" spans="1:5">
      <c r="A455" s="443" t="s">
        <v>112</v>
      </c>
      <c r="B455" s="444">
        <f>B456+B457+B458+B459</f>
        <v>101267.94903999998</v>
      </c>
      <c r="C455" s="444">
        <f>C456+C457+C458+C459</f>
        <v>99583.539999999979</v>
      </c>
      <c r="D455" s="444">
        <f>C455/B455*100</f>
        <v>98.336680997326539</v>
      </c>
      <c r="E455" s="447"/>
    </row>
    <row r="456" spans="1:5">
      <c r="A456" s="448" t="s">
        <v>10</v>
      </c>
      <c r="B456" s="449">
        <v>0</v>
      </c>
      <c r="C456" s="449">
        <v>0</v>
      </c>
      <c r="D456" s="449">
        <f t="shared" ref="D456:D459" si="22">IFERROR(C456/B456*100,)</f>
        <v>0</v>
      </c>
      <c r="E456" s="447"/>
    </row>
    <row r="457" spans="1:5">
      <c r="A457" s="448" t="s">
        <v>11</v>
      </c>
      <c r="B457" s="449">
        <v>101267.94903999998</v>
      </c>
      <c r="C457" s="449">
        <v>99583.539999999979</v>
      </c>
      <c r="D457" s="449">
        <f t="shared" si="22"/>
        <v>98.336680997326539</v>
      </c>
      <c r="E457" s="447"/>
    </row>
    <row r="458" spans="1:5">
      <c r="A458" s="448" t="s">
        <v>12</v>
      </c>
      <c r="B458" s="449">
        <v>0</v>
      </c>
      <c r="C458" s="449">
        <v>0</v>
      </c>
      <c r="D458" s="449">
        <f t="shared" si="22"/>
        <v>0</v>
      </c>
      <c r="E458" s="447"/>
    </row>
    <row r="459" spans="1:5" ht="35.450000000000003" customHeight="1">
      <c r="A459" s="448" t="s">
        <v>13</v>
      </c>
      <c r="B459" s="449">
        <v>0</v>
      </c>
      <c r="C459" s="449">
        <v>0</v>
      </c>
      <c r="D459" s="449">
        <f t="shared" si="22"/>
        <v>0</v>
      </c>
      <c r="E459" s="450"/>
    </row>
    <row r="460" spans="1:5" ht="33">
      <c r="A460" s="443" t="s">
        <v>182</v>
      </c>
      <c r="B460" s="444">
        <f>B461</f>
        <v>4931.4041200000001</v>
      </c>
      <c r="C460" s="444">
        <f>C461</f>
        <v>4931.34</v>
      </c>
      <c r="D460" s="444">
        <f t="shared" si="3"/>
        <v>99.998699761803337</v>
      </c>
      <c r="E460" s="446" t="s">
        <v>183</v>
      </c>
    </row>
    <row r="461" spans="1:5">
      <c r="A461" s="443" t="s">
        <v>112</v>
      </c>
      <c r="B461" s="444">
        <f>B462+B463+B464+B465</f>
        <v>4931.4041200000001</v>
      </c>
      <c r="C461" s="444">
        <f>C462+C463+C464+C465</f>
        <v>4931.34</v>
      </c>
      <c r="D461" s="444">
        <f t="shared" si="3"/>
        <v>99.998699761803337</v>
      </c>
      <c r="E461" s="447"/>
    </row>
    <row r="462" spans="1:5">
      <c r="A462" s="448" t="s">
        <v>10</v>
      </c>
      <c r="B462" s="449">
        <v>0</v>
      </c>
      <c r="C462" s="449">
        <v>0</v>
      </c>
      <c r="D462" s="449">
        <f t="shared" ref="D462:D483" si="23">IFERROR(C462/B462*100,)</f>
        <v>0</v>
      </c>
      <c r="E462" s="447"/>
    </row>
    <row r="463" spans="1:5">
      <c r="A463" s="448" t="s">
        <v>11</v>
      </c>
      <c r="B463" s="449">
        <v>4931.4041200000001</v>
      </c>
      <c r="C463" s="449">
        <v>4931.34</v>
      </c>
      <c r="D463" s="449">
        <f t="shared" si="23"/>
        <v>99.998699761803337</v>
      </c>
      <c r="E463" s="447"/>
    </row>
    <row r="464" spans="1:5">
      <c r="A464" s="448" t="s">
        <v>12</v>
      </c>
      <c r="B464" s="449">
        <v>0</v>
      </c>
      <c r="C464" s="449">
        <v>0</v>
      </c>
      <c r="D464" s="449">
        <f t="shared" si="23"/>
        <v>0</v>
      </c>
      <c r="E464" s="447"/>
    </row>
    <row r="465" spans="1:5">
      <c r="A465" s="448" t="s">
        <v>13</v>
      </c>
      <c r="B465" s="449">
        <v>0</v>
      </c>
      <c r="C465" s="449">
        <v>0</v>
      </c>
      <c r="D465" s="449">
        <f t="shared" si="23"/>
        <v>0</v>
      </c>
      <c r="E465" s="450"/>
    </row>
    <row r="466" spans="1:5" ht="33">
      <c r="A466" s="464" t="s">
        <v>184</v>
      </c>
      <c r="B466" s="444">
        <v>352.4</v>
      </c>
      <c r="C466" s="444">
        <v>347</v>
      </c>
      <c r="D466" s="444">
        <f t="shared" si="23"/>
        <v>98.467650397275833</v>
      </c>
      <c r="E466" s="446" t="s">
        <v>185</v>
      </c>
    </row>
    <row r="467" spans="1:5">
      <c r="A467" s="443" t="s">
        <v>112</v>
      </c>
      <c r="B467" s="444">
        <f>B468+B469+B470+B471</f>
        <v>414.50000000000006</v>
      </c>
      <c r="C467" s="444">
        <f>C468+C469+C470+C471</f>
        <v>414.49999999999994</v>
      </c>
      <c r="D467" s="444">
        <f t="shared" si="23"/>
        <v>99.999999999999972</v>
      </c>
      <c r="E467" s="447"/>
    </row>
    <row r="468" spans="1:5">
      <c r="A468" s="448" t="s">
        <v>10</v>
      </c>
      <c r="B468" s="449">
        <v>0</v>
      </c>
      <c r="C468" s="449">
        <v>0</v>
      </c>
      <c r="D468" s="449">
        <f t="shared" si="23"/>
        <v>0</v>
      </c>
      <c r="E468" s="447"/>
    </row>
    <row r="469" spans="1:5">
      <c r="A469" s="448" t="s">
        <v>11</v>
      </c>
      <c r="B469" s="449">
        <v>414.50000000000006</v>
      </c>
      <c r="C469" s="449">
        <v>414.49999999999994</v>
      </c>
      <c r="D469" s="449">
        <f t="shared" si="23"/>
        <v>99.999999999999972</v>
      </c>
      <c r="E469" s="447"/>
    </row>
    <row r="470" spans="1:5">
      <c r="A470" s="448" t="s">
        <v>12</v>
      </c>
      <c r="B470" s="449">
        <v>0</v>
      </c>
      <c r="C470" s="449">
        <v>0</v>
      </c>
      <c r="D470" s="449">
        <f t="shared" si="23"/>
        <v>0</v>
      </c>
      <c r="E470" s="447"/>
    </row>
    <row r="471" spans="1:5">
      <c r="A471" s="448" t="s">
        <v>13</v>
      </c>
      <c r="B471" s="449">
        <v>0</v>
      </c>
      <c r="C471" s="449">
        <v>0</v>
      </c>
      <c r="D471" s="449">
        <f t="shared" si="23"/>
        <v>0</v>
      </c>
      <c r="E471" s="450"/>
    </row>
    <row r="472" spans="1:5" ht="33">
      <c r="A472" s="464" t="s">
        <v>186</v>
      </c>
      <c r="B472" s="444">
        <f>B473</f>
        <v>2075.9</v>
      </c>
      <c r="C472" s="444">
        <f>C473</f>
        <v>2023.22</v>
      </c>
      <c r="D472" s="444">
        <f t="shared" si="23"/>
        <v>97.462305506045567</v>
      </c>
      <c r="E472" s="446" t="s">
        <v>187</v>
      </c>
    </row>
    <row r="473" spans="1:5">
      <c r="A473" s="443" t="s">
        <v>112</v>
      </c>
      <c r="B473" s="444">
        <f>B474+B475+B476+B477</f>
        <v>2075.9</v>
      </c>
      <c r="C473" s="444">
        <f>C474+C475+C476+C477</f>
        <v>2023.22</v>
      </c>
      <c r="D473" s="444">
        <f t="shared" si="23"/>
        <v>97.462305506045567</v>
      </c>
      <c r="E473" s="447"/>
    </row>
    <row r="474" spans="1:5">
      <c r="A474" s="448" t="s">
        <v>10</v>
      </c>
      <c r="B474" s="449">
        <v>0</v>
      </c>
      <c r="C474" s="449">
        <v>0</v>
      </c>
      <c r="D474" s="449">
        <f t="shared" si="23"/>
        <v>0</v>
      </c>
      <c r="E474" s="447"/>
    </row>
    <row r="475" spans="1:5">
      <c r="A475" s="448" t="s">
        <v>11</v>
      </c>
      <c r="B475" s="449">
        <v>2075.9</v>
      </c>
      <c r="C475" s="449">
        <v>2023.22</v>
      </c>
      <c r="D475" s="449">
        <f t="shared" si="23"/>
        <v>97.462305506045567</v>
      </c>
      <c r="E475" s="447"/>
    </row>
    <row r="476" spans="1:5">
      <c r="A476" s="448" t="s">
        <v>12</v>
      </c>
      <c r="B476" s="449">
        <v>0</v>
      </c>
      <c r="C476" s="449">
        <v>0</v>
      </c>
      <c r="D476" s="449">
        <f t="shared" si="23"/>
        <v>0</v>
      </c>
      <c r="E476" s="450"/>
    </row>
    <row r="477" spans="1:5">
      <c r="A477" s="448" t="s">
        <v>13</v>
      </c>
      <c r="B477" s="449">
        <v>0</v>
      </c>
      <c r="C477" s="449">
        <v>0</v>
      </c>
      <c r="D477" s="449">
        <f t="shared" si="23"/>
        <v>0</v>
      </c>
      <c r="E477" s="465"/>
    </row>
    <row r="478" spans="1:5" ht="66">
      <c r="A478" s="464" t="s">
        <v>188</v>
      </c>
      <c r="B478" s="444">
        <f>B479</f>
        <v>0</v>
      </c>
      <c r="C478" s="444">
        <f>C479</f>
        <v>0</v>
      </c>
      <c r="D478" s="444">
        <f t="shared" si="23"/>
        <v>0</v>
      </c>
      <c r="E478" s="466"/>
    </row>
    <row r="479" spans="1:5">
      <c r="A479" s="443" t="s">
        <v>112</v>
      </c>
      <c r="B479" s="444">
        <f>B480+B481+B482+B483</f>
        <v>0</v>
      </c>
      <c r="C479" s="444">
        <f>C480+C481+C482+C483</f>
        <v>0</v>
      </c>
      <c r="D479" s="444">
        <f t="shared" si="23"/>
        <v>0</v>
      </c>
      <c r="E479" s="467"/>
    </row>
    <row r="480" spans="1:5">
      <c r="A480" s="448" t="s">
        <v>10</v>
      </c>
      <c r="B480" s="449">
        <v>0</v>
      </c>
      <c r="C480" s="449">
        <v>0</v>
      </c>
      <c r="D480" s="449">
        <f t="shared" si="23"/>
        <v>0</v>
      </c>
      <c r="E480" s="467"/>
    </row>
    <row r="481" spans="1:5">
      <c r="A481" s="448" t="s">
        <v>11</v>
      </c>
      <c r="B481" s="449">
        <v>0</v>
      </c>
      <c r="C481" s="449">
        <v>0</v>
      </c>
      <c r="D481" s="449">
        <f t="shared" si="23"/>
        <v>0</v>
      </c>
      <c r="E481" s="467"/>
    </row>
    <row r="482" spans="1:5">
      <c r="A482" s="448" t="s">
        <v>12</v>
      </c>
      <c r="B482" s="449">
        <v>0</v>
      </c>
      <c r="C482" s="449">
        <v>0</v>
      </c>
      <c r="D482" s="449">
        <f t="shared" si="23"/>
        <v>0</v>
      </c>
      <c r="E482" s="467"/>
    </row>
    <row r="483" spans="1:5">
      <c r="A483" s="448" t="s">
        <v>13</v>
      </c>
      <c r="B483" s="449">
        <v>0</v>
      </c>
      <c r="C483" s="449">
        <v>0</v>
      </c>
      <c r="D483" s="449">
        <f t="shared" si="23"/>
        <v>0</v>
      </c>
      <c r="E483" s="468"/>
    </row>
    <row r="484" spans="1:5" ht="33">
      <c r="A484" s="464" t="s">
        <v>189</v>
      </c>
      <c r="B484" s="444">
        <f>B485</f>
        <v>1750</v>
      </c>
      <c r="C484" s="444">
        <f>C485</f>
        <v>1750</v>
      </c>
      <c r="D484" s="444">
        <f t="shared" ref="D484" si="24">C484/B484*100</f>
        <v>100</v>
      </c>
      <c r="E484" s="446" t="s">
        <v>190</v>
      </c>
    </row>
    <row r="485" spans="1:5">
      <c r="A485" s="443" t="s">
        <v>112</v>
      </c>
      <c r="B485" s="444">
        <f>B486+B487+B488+B489</f>
        <v>1750</v>
      </c>
      <c r="C485" s="444">
        <f>C486+C487+C488+C489</f>
        <v>1750</v>
      </c>
      <c r="D485" s="444">
        <f t="shared" ref="D485:D489" si="25">IFERROR(C485/B485*100,)</f>
        <v>100</v>
      </c>
      <c r="E485" s="447"/>
    </row>
    <row r="486" spans="1:5">
      <c r="A486" s="448" t="s">
        <v>10</v>
      </c>
      <c r="B486" s="449">
        <v>0</v>
      </c>
      <c r="C486" s="449">
        <v>0</v>
      </c>
      <c r="D486" s="449">
        <f t="shared" si="25"/>
        <v>0</v>
      </c>
      <c r="E486" s="447"/>
    </row>
    <row r="487" spans="1:5">
      <c r="A487" s="448" t="s">
        <v>11</v>
      </c>
      <c r="B487" s="449">
        <v>1750</v>
      </c>
      <c r="C487" s="449">
        <v>1750</v>
      </c>
      <c r="D487" s="449">
        <f t="shared" si="25"/>
        <v>100</v>
      </c>
      <c r="E487" s="447"/>
    </row>
    <row r="488" spans="1:5">
      <c r="A488" s="448" t="s">
        <v>12</v>
      </c>
      <c r="B488" s="449">
        <v>0</v>
      </c>
      <c r="C488" s="449">
        <v>0</v>
      </c>
      <c r="D488" s="449">
        <f t="shared" si="25"/>
        <v>0</v>
      </c>
      <c r="E488" s="447"/>
    </row>
    <row r="489" spans="1:5">
      <c r="A489" s="448" t="s">
        <v>13</v>
      </c>
      <c r="B489" s="449">
        <v>0</v>
      </c>
      <c r="C489" s="449">
        <v>0</v>
      </c>
      <c r="D489" s="449">
        <f t="shared" si="25"/>
        <v>0</v>
      </c>
      <c r="E489" s="450"/>
    </row>
    <row r="490" spans="1:5">
      <c r="A490" s="469" t="s">
        <v>152</v>
      </c>
      <c r="B490" s="444">
        <f>B491+B492+B493+B494</f>
        <v>309538.03383999999</v>
      </c>
      <c r="C490" s="444">
        <f>C491+C492+C493+C494</f>
        <v>307412.28299999994</v>
      </c>
      <c r="D490" s="444">
        <f>C490/B490*100</f>
        <v>99.313250519288744</v>
      </c>
      <c r="E490" s="465"/>
    </row>
    <row r="491" spans="1:5">
      <c r="A491" s="443" t="s">
        <v>10</v>
      </c>
      <c r="B491" s="444">
        <f>B359+B366</f>
        <v>75036.597999999998</v>
      </c>
      <c r="C491" s="444">
        <f>C359+C366</f>
        <v>75036.600000000006</v>
      </c>
      <c r="D491" s="444">
        <f t="shared" ref="D491:D494" si="26">IFERROR(C491/B491*100,)</f>
        <v>100.00000266536604</v>
      </c>
      <c r="E491" s="470"/>
    </row>
    <row r="492" spans="1:5">
      <c r="A492" s="443" t="s">
        <v>11</v>
      </c>
      <c r="B492" s="444">
        <f>B360+B367+B451</f>
        <v>141182.43583999999</v>
      </c>
      <c r="C492" s="444">
        <f>C360+C367+C451</f>
        <v>139056.68299999996</v>
      </c>
      <c r="D492" s="444">
        <f t="shared" si="26"/>
        <v>98.494322025716357</v>
      </c>
      <c r="E492" s="470"/>
    </row>
    <row r="493" spans="1:5">
      <c r="A493" s="443" t="s">
        <v>12</v>
      </c>
      <c r="B493" s="444">
        <f>B361+B368</f>
        <v>0</v>
      </c>
      <c r="C493" s="444">
        <f>C361+C368</f>
        <v>0</v>
      </c>
      <c r="D493" s="444">
        <f t="shared" si="26"/>
        <v>0</v>
      </c>
      <c r="E493" s="470"/>
    </row>
    <row r="494" spans="1:5">
      <c r="A494" s="443" t="s">
        <v>13</v>
      </c>
      <c r="B494" s="444">
        <f>B362+B369</f>
        <v>93319</v>
      </c>
      <c r="C494" s="444">
        <f>C362+C369</f>
        <v>93319</v>
      </c>
      <c r="D494" s="444">
        <f t="shared" si="26"/>
        <v>100</v>
      </c>
      <c r="E494" s="470"/>
    </row>
    <row r="495" spans="1:5" ht="31.9" customHeight="1">
      <c r="A495" s="245" t="s">
        <v>358</v>
      </c>
      <c r="B495" s="245"/>
      <c r="C495" s="245"/>
      <c r="D495" s="245"/>
      <c r="E495" s="245"/>
    </row>
    <row r="496" spans="1:5" ht="33">
      <c r="A496" s="471" t="s">
        <v>192</v>
      </c>
      <c r="B496" s="419">
        <f>B497+B521+B553</f>
        <v>1722440.5320000001</v>
      </c>
      <c r="C496" s="419">
        <f>C497+C521+C553</f>
        <v>1717327.2339999999</v>
      </c>
      <c r="D496" s="472">
        <f>C496/B496*100</f>
        <v>99.703136456382452</v>
      </c>
      <c r="E496" s="473"/>
    </row>
    <row r="497" spans="1:5" ht="49.5">
      <c r="A497" s="253" t="s">
        <v>193</v>
      </c>
      <c r="B497" s="428">
        <f>B498</f>
        <v>4766.1000000000004</v>
      </c>
      <c r="C497" s="428">
        <f t="shared" ref="C497:D497" si="27">C498</f>
        <v>4759.8649999999998</v>
      </c>
      <c r="D497" s="428">
        <f t="shared" si="27"/>
        <v>99.869180252197793</v>
      </c>
      <c r="E497" s="474"/>
    </row>
    <row r="498" spans="1:5">
      <c r="A498" s="475" t="s">
        <v>9</v>
      </c>
      <c r="B498" s="476">
        <f>B504+B510+B516</f>
        <v>4766.1000000000004</v>
      </c>
      <c r="C498" s="476">
        <f>C504+C510+C516</f>
        <v>4759.8649999999998</v>
      </c>
      <c r="D498" s="472">
        <f>C498/B498*100</f>
        <v>99.869180252197793</v>
      </c>
      <c r="E498" s="474"/>
    </row>
    <row r="499" spans="1:5">
      <c r="A499" s="477" t="s">
        <v>10</v>
      </c>
      <c r="B499" s="411">
        <v>0</v>
      </c>
      <c r="C499" s="411">
        <v>0</v>
      </c>
      <c r="D499" s="411">
        <v>0</v>
      </c>
      <c r="E499" s="474"/>
    </row>
    <row r="500" spans="1:5">
      <c r="A500" s="477" t="s">
        <v>11</v>
      </c>
      <c r="B500" s="478">
        <f>B506+B512+B518</f>
        <v>1475</v>
      </c>
      <c r="C500" s="478">
        <f>C506+C512+C518</f>
        <v>1468.7650000000001</v>
      </c>
      <c r="D500" s="472">
        <f t="shared" ref="D500:D502" si="28">C500/B500*100</f>
        <v>99.577288135593221</v>
      </c>
      <c r="E500" s="474"/>
    </row>
    <row r="501" spans="1:5">
      <c r="A501" s="477" t="s">
        <v>12</v>
      </c>
      <c r="B501" s="411">
        <v>0</v>
      </c>
      <c r="C501" s="411">
        <v>0</v>
      </c>
      <c r="D501" s="411">
        <v>0</v>
      </c>
      <c r="E501" s="474"/>
    </row>
    <row r="502" spans="1:5">
      <c r="A502" s="477" t="s">
        <v>13</v>
      </c>
      <c r="B502" s="478">
        <f>B508+B514+B520</f>
        <v>3291.1</v>
      </c>
      <c r="C502" s="478">
        <f>C508+C514+C520</f>
        <v>3291.1</v>
      </c>
      <c r="D502" s="472">
        <f t="shared" si="28"/>
        <v>100</v>
      </c>
      <c r="E502" s="474"/>
    </row>
    <row r="503" spans="1:5" ht="83.45" customHeight="1">
      <c r="A503" s="475" t="s">
        <v>194</v>
      </c>
      <c r="B503" s="428">
        <f>B504</f>
        <v>873.4</v>
      </c>
      <c r="C503" s="428">
        <f>C504</f>
        <v>867.16500000000008</v>
      </c>
      <c r="D503" s="428">
        <f>D504</f>
        <v>99.286123196702562</v>
      </c>
      <c r="E503" s="479" t="s">
        <v>195</v>
      </c>
    </row>
    <row r="504" spans="1:5">
      <c r="A504" s="475" t="s">
        <v>9</v>
      </c>
      <c r="B504" s="476">
        <v>873.4</v>
      </c>
      <c r="C504" s="419">
        <v>867.16500000000008</v>
      </c>
      <c r="D504" s="472">
        <f>C504/B504*100</f>
        <v>99.286123196702562</v>
      </c>
      <c r="E504" s="474"/>
    </row>
    <row r="505" spans="1:5">
      <c r="A505" s="477" t="s">
        <v>10</v>
      </c>
      <c r="B505" s="411">
        <v>0</v>
      </c>
      <c r="C505" s="411">
        <v>0</v>
      </c>
      <c r="D505" s="411">
        <v>0</v>
      </c>
      <c r="E505" s="474"/>
    </row>
    <row r="506" spans="1:5">
      <c r="A506" s="477" t="s">
        <v>11</v>
      </c>
      <c r="B506" s="478">
        <v>744.5</v>
      </c>
      <c r="C506" s="480">
        <v>738.2650000000001</v>
      </c>
      <c r="D506" s="472">
        <f t="shared" ref="D506:D508" si="29">C506/B506*100</f>
        <v>99.162525184687723</v>
      </c>
      <c r="E506" s="481"/>
    </row>
    <row r="507" spans="1:5">
      <c r="A507" s="477" t="s">
        <v>12</v>
      </c>
      <c r="B507" s="411">
        <v>0</v>
      </c>
      <c r="C507" s="411">
        <v>0</v>
      </c>
      <c r="D507" s="411">
        <v>0</v>
      </c>
      <c r="E507" s="474"/>
    </row>
    <row r="508" spans="1:5">
      <c r="A508" s="477" t="s">
        <v>13</v>
      </c>
      <c r="B508" s="478">
        <v>128.9</v>
      </c>
      <c r="C508" s="480">
        <v>128.9</v>
      </c>
      <c r="D508" s="472">
        <f t="shared" si="29"/>
        <v>100</v>
      </c>
      <c r="E508" s="482" t="s">
        <v>196</v>
      </c>
    </row>
    <row r="509" spans="1:5" ht="70.900000000000006" customHeight="1">
      <c r="A509" s="475" t="s">
        <v>197</v>
      </c>
      <c r="B509" s="428">
        <f>B510</f>
        <v>730.5</v>
      </c>
      <c r="C509" s="428">
        <f t="shared" ref="C509" si="30">C510</f>
        <v>730.5</v>
      </c>
      <c r="D509" s="428">
        <f>D510</f>
        <v>100</v>
      </c>
      <c r="E509" s="479" t="s">
        <v>198</v>
      </c>
    </row>
    <row r="510" spans="1:5">
      <c r="A510" s="475" t="s">
        <v>9</v>
      </c>
      <c r="B510" s="476">
        <v>730.5</v>
      </c>
      <c r="C510" s="419">
        <v>730.5</v>
      </c>
      <c r="D510" s="480">
        <f>C510/B510*100</f>
        <v>100</v>
      </c>
      <c r="E510" s="474"/>
    </row>
    <row r="511" spans="1:5">
      <c r="A511" s="477" t="s">
        <v>10</v>
      </c>
      <c r="B511" s="411">
        <v>0</v>
      </c>
      <c r="C511" s="411">
        <v>0</v>
      </c>
      <c r="D511" s="411">
        <v>0</v>
      </c>
      <c r="E511" s="474"/>
    </row>
    <row r="512" spans="1:5">
      <c r="A512" s="477" t="s">
        <v>11</v>
      </c>
      <c r="B512" s="478">
        <v>730.5</v>
      </c>
      <c r="C512" s="422">
        <v>730.5</v>
      </c>
      <c r="D512" s="480">
        <f t="shared" ref="D512" si="31">C512/B512*100</f>
        <v>100</v>
      </c>
      <c r="E512" s="474"/>
    </row>
    <row r="513" spans="1:5">
      <c r="A513" s="477" t="s">
        <v>12</v>
      </c>
      <c r="B513" s="411">
        <v>0</v>
      </c>
      <c r="C513" s="411">
        <v>0</v>
      </c>
      <c r="D513" s="411">
        <v>0</v>
      </c>
      <c r="E513" s="474"/>
    </row>
    <row r="514" spans="1:5">
      <c r="A514" s="477" t="s">
        <v>13</v>
      </c>
      <c r="B514" s="411">
        <v>0</v>
      </c>
      <c r="C514" s="411">
        <v>0</v>
      </c>
      <c r="D514" s="411">
        <v>0</v>
      </c>
      <c r="E514" s="474"/>
    </row>
    <row r="515" spans="1:5" ht="46.9" customHeight="1">
      <c r="A515" s="475" t="s">
        <v>199</v>
      </c>
      <c r="B515" s="428">
        <f>B516</f>
        <v>3162.2</v>
      </c>
      <c r="C515" s="428">
        <f>C516</f>
        <v>3162.2</v>
      </c>
      <c r="D515" s="428">
        <f>D516</f>
        <v>100</v>
      </c>
      <c r="E515" s="479" t="s">
        <v>200</v>
      </c>
    </row>
    <row r="516" spans="1:5">
      <c r="A516" s="475" t="s">
        <v>9</v>
      </c>
      <c r="B516" s="476">
        <f>B520</f>
        <v>3162.2</v>
      </c>
      <c r="C516" s="476">
        <f t="shared" ref="C516" si="32">C520</f>
        <v>3162.2</v>
      </c>
      <c r="D516" s="476">
        <f>D520</f>
        <v>100</v>
      </c>
      <c r="E516" s="474"/>
    </row>
    <row r="517" spans="1:5">
      <c r="A517" s="477" t="s">
        <v>10</v>
      </c>
      <c r="B517" s="411">
        <v>0</v>
      </c>
      <c r="C517" s="411">
        <v>0</v>
      </c>
      <c r="D517" s="411">
        <v>0</v>
      </c>
      <c r="E517" s="474"/>
    </row>
    <row r="518" spans="1:5">
      <c r="A518" s="477" t="s">
        <v>11</v>
      </c>
      <c r="B518" s="478">
        <v>0</v>
      </c>
      <c r="C518" s="478">
        <v>0</v>
      </c>
      <c r="D518" s="478">
        <v>0</v>
      </c>
      <c r="E518" s="474"/>
    </row>
    <row r="519" spans="1:5">
      <c r="A519" s="477" t="s">
        <v>12</v>
      </c>
      <c r="B519" s="411">
        <v>0</v>
      </c>
      <c r="C519" s="411">
        <v>0</v>
      </c>
      <c r="D519" s="411">
        <v>0</v>
      </c>
      <c r="E519" s="474"/>
    </row>
    <row r="520" spans="1:5">
      <c r="A520" s="477" t="s">
        <v>13</v>
      </c>
      <c r="B520" s="483">
        <v>3162.2</v>
      </c>
      <c r="C520" s="483">
        <v>3162.2</v>
      </c>
      <c r="D520" s="480">
        <f>C520/B520*100</f>
        <v>100</v>
      </c>
      <c r="E520" s="474"/>
    </row>
    <row r="521" spans="1:5" ht="33">
      <c r="A521" s="475" t="s">
        <v>201</v>
      </c>
      <c r="B521" s="428">
        <f>B522</f>
        <v>95054.801999999996</v>
      </c>
      <c r="C521" s="428">
        <f t="shared" ref="C521:D521" si="33">C522</f>
        <v>94064.928999999989</v>
      </c>
      <c r="D521" s="428">
        <f t="shared" si="33"/>
        <v>98.958629149529969</v>
      </c>
      <c r="E521" s="481"/>
    </row>
    <row r="522" spans="1:5">
      <c r="A522" s="475" t="s">
        <v>9</v>
      </c>
      <c r="B522" s="476">
        <f t="shared" ref="B522:C524" si="34">B529+B536+B542+B548</f>
        <v>95054.801999999996</v>
      </c>
      <c r="C522" s="476">
        <f t="shared" si="34"/>
        <v>94064.928999999989</v>
      </c>
      <c r="D522" s="472">
        <f>C522/B522*100</f>
        <v>98.958629149529969</v>
      </c>
      <c r="E522" s="474"/>
    </row>
    <row r="523" spans="1:5">
      <c r="A523" s="477" t="s">
        <v>10</v>
      </c>
      <c r="B523" s="478">
        <f t="shared" si="34"/>
        <v>2658.9</v>
      </c>
      <c r="C523" s="478">
        <f t="shared" si="34"/>
        <v>2658.9</v>
      </c>
      <c r="D523" s="480">
        <f t="shared" ref="D523:D525" si="35">C523/B523*100</f>
        <v>100</v>
      </c>
      <c r="E523" s="474"/>
    </row>
    <row r="524" spans="1:5">
      <c r="A524" s="477" t="s">
        <v>11</v>
      </c>
      <c r="B524" s="478">
        <f t="shared" si="34"/>
        <v>92395.901999999987</v>
      </c>
      <c r="C524" s="478">
        <f t="shared" si="34"/>
        <v>91406.028999999995</v>
      </c>
      <c r="D524" s="480">
        <f t="shared" si="35"/>
        <v>98.928661359894519</v>
      </c>
      <c r="E524" s="474"/>
    </row>
    <row r="525" spans="1:5">
      <c r="A525" s="477" t="s">
        <v>202</v>
      </c>
      <c r="B525" s="478">
        <f>B532</f>
        <v>140</v>
      </c>
      <c r="C525" s="478">
        <f>C532</f>
        <v>140</v>
      </c>
      <c r="D525" s="480">
        <f t="shared" si="35"/>
        <v>100</v>
      </c>
      <c r="E525" s="474"/>
    </row>
    <row r="526" spans="1:5">
      <c r="A526" s="477" t="s">
        <v>12</v>
      </c>
      <c r="B526" s="411">
        <v>0</v>
      </c>
      <c r="C526" s="411">
        <v>0</v>
      </c>
      <c r="D526" s="411">
        <v>0</v>
      </c>
      <c r="E526" s="474"/>
    </row>
    <row r="527" spans="1:5">
      <c r="A527" s="477" t="s">
        <v>13</v>
      </c>
      <c r="B527" s="411">
        <v>0</v>
      </c>
      <c r="C527" s="411">
        <v>0</v>
      </c>
      <c r="D527" s="411">
        <v>0</v>
      </c>
      <c r="E527" s="474"/>
    </row>
    <row r="528" spans="1:5" ht="66">
      <c r="A528" s="475" t="s">
        <v>203</v>
      </c>
      <c r="B528" s="419">
        <f>B529</f>
        <v>84540.501999999993</v>
      </c>
      <c r="C528" s="419">
        <f>C529</f>
        <v>83558.128999999986</v>
      </c>
      <c r="D528" s="419">
        <f>D529</f>
        <v>98.837985371792556</v>
      </c>
      <c r="E528" s="479" t="s">
        <v>204</v>
      </c>
    </row>
    <row r="529" spans="1:5">
      <c r="A529" s="475" t="s">
        <v>9</v>
      </c>
      <c r="B529" s="476">
        <v>84540.501999999993</v>
      </c>
      <c r="C529" s="476">
        <v>83558.128999999986</v>
      </c>
      <c r="D529" s="472">
        <f>C529/B529*100</f>
        <v>98.837985371792556</v>
      </c>
      <c r="E529" s="474"/>
    </row>
    <row r="530" spans="1:5">
      <c r="A530" s="477" t="s">
        <v>10</v>
      </c>
      <c r="B530" s="478">
        <v>2658.9</v>
      </c>
      <c r="C530" s="422">
        <v>2658.9</v>
      </c>
      <c r="D530" s="480">
        <f t="shared" ref="D530:D532" si="36">C530/B530*100</f>
        <v>100</v>
      </c>
      <c r="E530" s="481"/>
    </row>
    <row r="531" spans="1:5">
      <c r="A531" s="477" t="s">
        <v>11</v>
      </c>
      <c r="B531" s="478">
        <v>81881.601999999984</v>
      </c>
      <c r="C531" s="480">
        <v>80899.228999999992</v>
      </c>
      <c r="D531" s="480">
        <f t="shared" si="36"/>
        <v>98.800251856332764</v>
      </c>
      <c r="E531" s="474"/>
    </row>
    <row r="532" spans="1:5">
      <c r="A532" s="484" t="s">
        <v>202</v>
      </c>
      <c r="B532" s="478">
        <v>140</v>
      </c>
      <c r="C532" s="422">
        <v>140</v>
      </c>
      <c r="D532" s="480">
        <f t="shared" si="36"/>
        <v>100</v>
      </c>
      <c r="E532" s="481"/>
    </row>
    <row r="533" spans="1:5">
      <c r="A533" s="477" t="s">
        <v>12</v>
      </c>
      <c r="B533" s="411">
        <v>0</v>
      </c>
      <c r="C533" s="411">
        <v>0</v>
      </c>
      <c r="D533" s="411">
        <v>0</v>
      </c>
      <c r="E533" s="474"/>
    </row>
    <row r="534" spans="1:5">
      <c r="A534" s="477" t="s">
        <v>13</v>
      </c>
      <c r="B534" s="411">
        <v>0</v>
      </c>
      <c r="C534" s="411">
        <v>0</v>
      </c>
      <c r="D534" s="411">
        <v>0</v>
      </c>
      <c r="E534" s="474"/>
    </row>
    <row r="535" spans="1:5" ht="60">
      <c r="A535" s="475" t="s">
        <v>205</v>
      </c>
      <c r="B535" s="419">
        <f>B536</f>
        <v>340</v>
      </c>
      <c r="C535" s="419">
        <f>C536</f>
        <v>335.2</v>
      </c>
      <c r="D535" s="419">
        <f>C535/B535*100</f>
        <v>98.588235294117638</v>
      </c>
      <c r="E535" s="479" t="s">
        <v>206</v>
      </c>
    </row>
    <row r="536" spans="1:5">
      <c r="A536" s="475" t="s">
        <v>9</v>
      </c>
      <c r="B536" s="419">
        <f>B538</f>
        <v>340</v>
      </c>
      <c r="C536" s="419">
        <f>C538</f>
        <v>335.2</v>
      </c>
      <c r="D536" s="472">
        <f>C536/B536*100</f>
        <v>98.588235294117638</v>
      </c>
      <c r="E536" s="474"/>
    </row>
    <row r="537" spans="1:5">
      <c r="A537" s="477" t="s">
        <v>10</v>
      </c>
      <c r="B537" s="411">
        <v>0</v>
      </c>
      <c r="C537" s="411">
        <v>0</v>
      </c>
      <c r="D537" s="411">
        <v>0</v>
      </c>
      <c r="E537" s="474"/>
    </row>
    <row r="538" spans="1:5">
      <c r="A538" s="477" t="s">
        <v>11</v>
      </c>
      <c r="B538" s="478">
        <v>340</v>
      </c>
      <c r="C538" s="480">
        <v>335.2</v>
      </c>
      <c r="D538" s="480">
        <f>C538/B538*100</f>
        <v>98.588235294117638</v>
      </c>
      <c r="E538" s="481"/>
    </row>
    <row r="539" spans="1:5">
      <c r="A539" s="477" t="s">
        <v>12</v>
      </c>
      <c r="B539" s="411">
        <v>0</v>
      </c>
      <c r="C539" s="411">
        <v>0</v>
      </c>
      <c r="D539" s="411">
        <v>0</v>
      </c>
      <c r="E539" s="474"/>
    </row>
    <row r="540" spans="1:5">
      <c r="A540" s="477" t="s">
        <v>13</v>
      </c>
      <c r="B540" s="411">
        <v>0</v>
      </c>
      <c r="C540" s="411">
        <v>0</v>
      </c>
      <c r="D540" s="411">
        <v>0</v>
      </c>
      <c r="E540" s="474"/>
    </row>
    <row r="541" spans="1:5" ht="66">
      <c r="A541" s="475" t="s">
        <v>207</v>
      </c>
      <c r="B541" s="419">
        <f>B542</f>
        <v>170</v>
      </c>
      <c r="C541" s="419">
        <f>C542</f>
        <v>170</v>
      </c>
      <c r="D541" s="419">
        <f>C541/B541*100</f>
        <v>100</v>
      </c>
      <c r="E541" s="479" t="s">
        <v>208</v>
      </c>
    </row>
    <row r="542" spans="1:5">
      <c r="A542" s="475" t="s">
        <v>9</v>
      </c>
      <c r="B542" s="419">
        <f>B544</f>
        <v>170</v>
      </c>
      <c r="C542" s="419">
        <f>C544</f>
        <v>170</v>
      </c>
      <c r="D542" s="472">
        <f>C542/B542*100</f>
        <v>100</v>
      </c>
      <c r="E542" s="474"/>
    </row>
    <row r="543" spans="1:5">
      <c r="A543" s="477" t="s">
        <v>10</v>
      </c>
      <c r="B543" s="411">
        <v>0</v>
      </c>
      <c r="C543" s="411">
        <v>0</v>
      </c>
      <c r="D543" s="411">
        <v>0</v>
      </c>
      <c r="E543" s="474"/>
    </row>
    <row r="544" spans="1:5">
      <c r="A544" s="477" t="s">
        <v>11</v>
      </c>
      <c r="B544" s="478">
        <v>170</v>
      </c>
      <c r="C544" s="478">
        <v>170</v>
      </c>
      <c r="D544" s="480">
        <f>C544/B544*100</f>
        <v>100</v>
      </c>
      <c r="E544" s="481"/>
    </row>
    <row r="545" spans="1:5">
      <c r="A545" s="477" t="s">
        <v>12</v>
      </c>
      <c r="B545" s="411">
        <v>0</v>
      </c>
      <c r="C545" s="411">
        <v>0</v>
      </c>
      <c r="D545" s="411">
        <v>0</v>
      </c>
      <c r="E545" s="474"/>
    </row>
    <row r="546" spans="1:5">
      <c r="A546" s="477" t="s">
        <v>13</v>
      </c>
      <c r="B546" s="411">
        <v>0</v>
      </c>
      <c r="C546" s="411">
        <v>0</v>
      </c>
      <c r="D546" s="411">
        <v>0</v>
      </c>
      <c r="E546" s="474"/>
    </row>
    <row r="547" spans="1:5" ht="45">
      <c r="A547" s="475" t="s">
        <v>209</v>
      </c>
      <c r="B547" s="419">
        <f>B548</f>
        <v>10004.299999999999</v>
      </c>
      <c r="C547" s="419">
        <f>C548</f>
        <v>10001.6</v>
      </c>
      <c r="D547" s="419">
        <f>C547/B547*100</f>
        <v>99.973011605009859</v>
      </c>
      <c r="E547" s="479" t="s">
        <v>210</v>
      </c>
    </row>
    <row r="548" spans="1:5">
      <c r="A548" s="475" t="s">
        <v>9</v>
      </c>
      <c r="B548" s="419">
        <f>B550</f>
        <v>10004.299999999999</v>
      </c>
      <c r="C548" s="419">
        <f>C550</f>
        <v>10001.6</v>
      </c>
      <c r="D548" s="472">
        <f>C548/B548*100</f>
        <v>99.973011605009859</v>
      </c>
      <c r="E548" s="474"/>
    </row>
    <row r="549" spans="1:5">
      <c r="A549" s="477" t="s">
        <v>10</v>
      </c>
      <c r="B549" s="411"/>
      <c r="C549" s="419"/>
      <c r="D549" s="419"/>
      <c r="E549" s="474"/>
    </row>
    <row r="550" spans="1:5">
      <c r="A550" s="477" t="s">
        <v>11</v>
      </c>
      <c r="B550" s="478">
        <v>10004.299999999999</v>
      </c>
      <c r="C550" s="478">
        <v>10001.6</v>
      </c>
      <c r="D550" s="480">
        <f>C550/B550*100</f>
        <v>99.973011605009859</v>
      </c>
      <c r="E550" s="481"/>
    </row>
    <row r="551" spans="1:5">
      <c r="A551" s="477" t="s">
        <v>12</v>
      </c>
      <c r="B551" s="411">
        <v>0</v>
      </c>
      <c r="C551" s="411">
        <v>0</v>
      </c>
      <c r="D551" s="411">
        <v>0</v>
      </c>
      <c r="E551" s="474"/>
    </row>
    <row r="552" spans="1:5">
      <c r="A552" s="477" t="s">
        <v>13</v>
      </c>
      <c r="B552" s="411">
        <v>0</v>
      </c>
      <c r="C552" s="411">
        <v>0</v>
      </c>
      <c r="D552" s="411">
        <v>0</v>
      </c>
      <c r="E552" s="474"/>
    </row>
    <row r="553" spans="1:5" ht="66">
      <c r="A553" s="475" t="s">
        <v>211</v>
      </c>
      <c r="B553" s="428">
        <f>B554</f>
        <v>1622619.6300000001</v>
      </c>
      <c r="C553" s="428">
        <f t="shared" ref="C553:D553" si="37">C554</f>
        <v>1618502.44</v>
      </c>
      <c r="D553" s="428">
        <f t="shared" si="37"/>
        <v>99.746262776322993</v>
      </c>
      <c r="E553" s="479" t="s">
        <v>212</v>
      </c>
    </row>
    <row r="554" spans="1:5">
      <c r="A554" s="475" t="s">
        <v>9</v>
      </c>
      <c r="B554" s="428">
        <f t="shared" ref="B554:C556" si="38">B560</f>
        <v>1622619.6300000001</v>
      </c>
      <c r="C554" s="428">
        <f t="shared" si="38"/>
        <v>1618502.44</v>
      </c>
      <c r="D554" s="472">
        <f>C554/B554*100</f>
        <v>99.746262776322993</v>
      </c>
      <c r="E554" s="474"/>
    </row>
    <row r="555" spans="1:5">
      <c r="A555" s="477" t="s">
        <v>10</v>
      </c>
      <c r="B555" s="478">
        <f t="shared" si="38"/>
        <v>1367556.2999999998</v>
      </c>
      <c r="C555" s="478">
        <f t="shared" si="38"/>
        <v>1365163.32</v>
      </c>
      <c r="D555" s="480">
        <f t="shared" ref="D555:D556" si="39">C555/B555*100</f>
        <v>99.825017807310772</v>
      </c>
      <c r="E555" s="474"/>
    </row>
    <row r="556" spans="1:5">
      <c r="A556" s="477" t="s">
        <v>11</v>
      </c>
      <c r="B556" s="478">
        <f t="shared" si="38"/>
        <v>255063.33</v>
      </c>
      <c r="C556" s="478">
        <f t="shared" si="38"/>
        <v>253339.11999999997</v>
      </c>
      <c r="D556" s="480">
        <f t="shared" si="39"/>
        <v>99.324007100511068</v>
      </c>
      <c r="E556" s="474"/>
    </row>
    <row r="557" spans="1:5">
      <c r="A557" s="477" t="s">
        <v>12</v>
      </c>
      <c r="B557" s="411">
        <v>0</v>
      </c>
      <c r="C557" s="411">
        <v>0</v>
      </c>
      <c r="D557" s="411">
        <v>0</v>
      </c>
      <c r="E557" s="474"/>
    </row>
    <row r="558" spans="1:5">
      <c r="A558" s="477" t="s">
        <v>13</v>
      </c>
      <c r="B558" s="411">
        <v>0</v>
      </c>
      <c r="C558" s="411">
        <v>0</v>
      </c>
      <c r="D558" s="411">
        <v>0</v>
      </c>
      <c r="E558" s="474"/>
    </row>
    <row r="559" spans="1:5" ht="66">
      <c r="A559" s="475" t="s">
        <v>213</v>
      </c>
      <c r="B559" s="419">
        <f>B560</f>
        <v>1622619.6300000001</v>
      </c>
      <c r="C559" s="419">
        <f>C560</f>
        <v>1618502.44</v>
      </c>
      <c r="D559" s="419">
        <f>C559/B559*100</f>
        <v>99.746262776322993</v>
      </c>
      <c r="E559" s="485"/>
    </row>
    <row r="560" spans="1:5">
      <c r="A560" s="475" t="s">
        <v>9</v>
      </c>
      <c r="B560" s="428">
        <v>1622619.6300000001</v>
      </c>
      <c r="C560" s="419">
        <v>1618502.44</v>
      </c>
      <c r="D560" s="472">
        <f>C560/B560*100</f>
        <v>99.746262776322993</v>
      </c>
      <c r="E560" s="474"/>
    </row>
    <row r="561" spans="1:5">
      <c r="A561" s="477" t="s">
        <v>10</v>
      </c>
      <c r="B561" s="478">
        <v>1367556.2999999998</v>
      </c>
      <c r="C561" s="480">
        <v>1365163.32</v>
      </c>
      <c r="D561" s="480">
        <f t="shared" ref="D561:D562" si="40">C561/B561*100</f>
        <v>99.825017807310772</v>
      </c>
      <c r="E561" s="486"/>
    </row>
    <row r="562" spans="1:5">
      <c r="A562" s="477" t="s">
        <v>11</v>
      </c>
      <c r="B562" s="478">
        <v>255063.33</v>
      </c>
      <c r="C562" s="480">
        <v>253339.11999999997</v>
      </c>
      <c r="D562" s="480">
        <f t="shared" si="40"/>
        <v>99.324007100511068</v>
      </c>
      <c r="E562" s="486"/>
    </row>
    <row r="563" spans="1:5">
      <c r="A563" s="477" t="s">
        <v>12</v>
      </c>
      <c r="B563" s="411">
        <v>0</v>
      </c>
      <c r="C563" s="411">
        <v>0</v>
      </c>
      <c r="D563" s="411">
        <v>0</v>
      </c>
      <c r="E563" s="474"/>
    </row>
    <row r="564" spans="1:5">
      <c r="A564" s="477" t="s">
        <v>13</v>
      </c>
      <c r="B564" s="411">
        <v>0</v>
      </c>
      <c r="C564" s="411">
        <v>0</v>
      </c>
      <c r="D564" s="411">
        <v>0</v>
      </c>
      <c r="E564" s="474"/>
    </row>
    <row r="565" spans="1:5" ht="49.5">
      <c r="A565" s="475" t="s">
        <v>214</v>
      </c>
      <c r="B565" s="419">
        <f>B566</f>
        <v>13043.4</v>
      </c>
      <c r="C565" s="419">
        <f>C566</f>
        <v>12942.978999999999</v>
      </c>
      <c r="D565" s="472">
        <v>99.995800366208059</v>
      </c>
      <c r="E565" s="474"/>
    </row>
    <row r="566" spans="1:5" ht="99">
      <c r="A566" s="475" t="s">
        <v>215</v>
      </c>
      <c r="B566" s="428">
        <f t="shared" ref="B566:C569" si="41">B572+B578</f>
        <v>13043.4</v>
      </c>
      <c r="C566" s="428">
        <f t="shared" si="41"/>
        <v>12942.978999999999</v>
      </c>
      <c r="D566" s="428">
        <f t="shared" ref="D566" si="42">D567</f>
        <v>99.230101047272939</v>
      </c>
      <c r="E566" s="474"/>
    </row>
    <row r="567" spans="1:5">
      <c r="A567" s="475" t="s">
        <v>9</v>
      </c>
      <c r="B567" s="428">
        <f t="shared" si="41"/>
        <v>13043.4</v>
      </c>
      <c r="C567" s="428">
        <f t="shared" si="41"/>
        <v>12942.978999999999</v>
      </c>
      <c r="D567" s="472">
        <f>C567/B567*100</f>
        <v>99.230101047272939</v>
      </c>
      <c r="E567" s="474"/>
    </row>
    <row r="568" spans="1:5">
      <c r="A568" s="477" t="s">
        <v>10</v>
      </c>
      <c r="B568" s="478">
        <f t="shared" si="41"/>
        <v>60</v>
      </c>
      <c r="C568" s="478">
        <f t="shared" si="41"/>
        <v>60</v>
      </c>
      <c r="D568" s="480">
        <f t="shared" ref="D568:D569" si="43">C568/B568*100</f>
        <v>100</v>
      </c>
      <c r="E568" s="474"/>
    </row>
    <row r="569" spans="1:5">
      <c r="A569" s="477" t="s">
        <v>11</v>
      </c>
      <c r="B569" s="422">
        <f t="shared" si="41"/>
        <v>12983.4</v>
      </c>
      <c r="C569" s="422">
        <f t="shared" si="41"/>
        <v>12882.978999999999</v>
      </c>
      <c r="D569" s="480">
        <f t="shared" si="43"/>
        <v>99.226543124297166</v>
      </c>
      <c r="E569" s="474"/>
    </row>
    <row r="570" spans="1:5">
      <c r="A570" s="477" t="s">
        <v>12</v>
      </c>
      <c r="B570" s="411">
        <v>0</v>
      </c>
      <c r="C570" s="411">
        <v>0</v>
      </c>
      <c r="D570" s="411">
        <v>0</v>
      </c>
      <c r="E570" s="474"/>
    </row>
    <row r="571" spans="1:5">
      <c r="A571" s="477" t="s">
        <v>13</v>
      </c>
      <c r="B571" s="411">
        <v>0</v>
      </c>
      <c r="C571" s="411">
        <v>0</v>
      </c>
      <c r="D571" s="411">
        <v>0</v>
      </c>
      <c r="E571" s="474"/>
    </row>
    <row r="572" spans="1:5" ht="94.9" customHeight="1">
      <c r="A572" s="475" t="s">
        <v>216</v>
      </c>
      <c r="B572" s="419">
        <f>B573</f>
        <v>12983.4</v>
      </c>
      <c r="C572" s="419">
        <f t="shared" ref="C572" si="44">C573</f>
        <v>12882.978999999999</v>
      </c>
      <c r="D572" s="419">
        <f>C572/B572*100</f>
        <v>99.226543124297166</v>
      </c>
      <c r="E572" s="479" t="s">
        <v>217</v>
      </c>
    </row>
    <row r="573" spans="1:5">
      <c r="A573" s="475" t="s">
        <v>9</v>
      </c>
      <c r="B573" s="419">
        <f>B575</f>
        <v>12983.4</v>
      </c>
      <c r="C573" s="419">
        <f>C575</f>
        <v>12882.978999999999</v>
      </c>
      <c r="D573" s="472">
        <f>C573/B573*100</f>
        <v>99.226543124297166</v>
      </c>
      <c r="E573" s="474"/>
    </row>
    <row r="574" spans="1:5">
      <c r="A574" s="477" t="s">
        <v>10</v>
      </c>
      <c r="B574" s="411">
        <v>0</v>
      </c>
      <c r="C574" s="411">
        <v>0</v>
      </c>
      <c r="D574" s="411">
        <v>0</v>
      </c>
      <c r="E574" s="474"/>
    </row>
    <row r="575" spans="1:5">
      <c r="A575" s="477" t="s">
        <v>11</v>
      </c>
      <c r="B575" s="478">
        <v>12983.4</v>
      </c>
      <c r="C575" s="480">
        <v>12882.978999999999</v>
      </c>
      <c r="D575" s="480">
        <f>C575/B575*100</f>
        <v>99.226543124297166</v>
      </c>
      <c r="E575" s="474"/>
    </row>
    <row r="576" spans="1:5">
      <c r="A576" s="477" t="s">
        <v>12</v>
      </c>
      <c r="B576" s="411">
        <v>0</v>
      </c>
      <c r="C576" s="411">
        <v>0</v>
      </c>
      <c r="D576" s="411">
        <v>0</v>
      </c>
      <c r="E576" s="474"/>
    </row>
    <row r="577" spans="1:5">
      <c r="A577" s="477" t="s">
        <v>13</v>
      </c>
      <c r="B577" s="411">
        <v>0</v>
      </c>
      <c r="C577" s="411">
        <v>0</v>
      </c>
      <c r="D577" s="411">
        <v>0</v>
      </c>
      <c r="E577" s="474"/>
    </row>
    <row r="578" spans="1:5" ht="33">
      <c r="A578" s="475" t="s">
        <v>218</v>
      </c>
      <c r="B578" s="419">
        <f>B579</f>
        <v>60</v>
      </c>
      <c r="C578" s="419">
        <f t="shared" ref="C578" si="45">C579</f>
        <v>60</v>
      </c>
      <c r="D578" s="419">
        <f>C578/B578*100</f>
        <v>100</v>
      </c>
      <c r="E578" s="481"/>
    </row>
    <row r="579" spans="1:5">
      <c r="A579" s="475" t="s">
        <v>9</v>
      </c>
      <c r="B579" s="428">
        <v>60</v>
      </c>
      <c r="C579" s="419">
        <v>60</v>
      </c>
      <c r="D579" s="480">
        <f t="shared" ref="D579" si="46">C579/B579*100</f>
        <v>100</v>
      </c>
      <c r="E579" s="474"/>
    </row>
    <row r="580" spans="1:5">
      <c r="A580" s="477" t="s">
        <v>10</v>
      </c>
      <c r="B580" s="478">
        <v>60</v>
      </c>
      <c r="C580" s="480">
        <v>60</v>
      </c>
      <c r="D580" s="480">
        <f>C580/B580*100</f>
        <v>100</v>
      </c>
      <c r="E580" s="479" t="s">
        <v>219</v>
      </c>
    </row>
    <row r="581" spans="1:5">
      <c r="A581" s="477" t="s">
        <v>11</v>
      </c>
      <c r="B581" s="411">
        <v>0</v>
      </c>
      <c r="C581" s="411">
        <v>0</v>
      </c>
      <c r="D581" s="411">
        <v>0</v>
      </c>
      <c r="E581" s="474"/>
    </row>
    <row r="582" spans="1:5">
      <c r="A582" s="477" t="s">
        <v>12</v>
      </c>
      <c r="B582" s="411">
        <v>0</v>
      </c>
      <c r="C582" s="411">
        <v>0</v>
      </c>
      <c r="D582" s="411">
        <v>0</v>
      </c>
      <c r="E582" s="474"/>
    </row>
    <row r="583" spans="1:5">
      <c r="A583" s="477" t="s">
        <v>13</v>
      </c>
      <c r="B583" s="411">
        <v>0</v>
      </c>
      <c r="C583" s="411">
        <v>0</v>
      </c>
      <c r="D583" s="411">
        <v>0</v>
      </c>
      <c r="E583" s="474"/>
    </row>
    <row r="584" spans="1:5" ht="33">
      <c r="A584" s="475" t="s">
        <v>220</v>
      </c>
      <c r="B584" s="419">
        <f>B585+B603+B621</f>
        <v>25924.155999999999</v>
      </c>
      <c r="C584" s="419">
        <f>C585+C603+C621</f>
        <v>25924.135999999999</v>
      </c>
      <c r="D584" s="472">
        <f>C584/B584*100</f>
        <v>99.999922851876065</v>
      </c>
      <c r="E584" s="474"/>
    </row>
    <row r="585" spans="1:5" ht="66">
      <c r="A585" s="475" t="s">
        <v>221</v>
      </c>
      <c r="B585" s="428">
        <f>B591+B597</f>
        <v>756.33</v>
      </c>
      <c r="C585" s="428">
        <f>C591+C597</f>
        <v>756.33</v>
      </c>
      <c r="D585" s="428">
        <f t="shared" ref="D585" si="47">D586</f>
        <v>100</v>
      </c>
      <c r="E585" s="474"/>
    </row>
    <row r="586" spans="1:5">
      <c r="A586" s="475" t="s">
        <v>9</v>
      </c>
      <c r="B586" s="419">
        <f>B592+B598</f>
        <v>756.33</v>
      </c>
      <c r="C586" s="419">
        <f>C592+C598</f>
        <v>756.33</v>
      </c>
      <c r="D586" s="472">
        <f>C586/B586*100</f>
        <v>100</v>
      </c>
      <c r="E586" s="474"/>
    </row>
    <row r="587" spans="1:5">
      <c r="A587" s="477" t="s">
        <v>10</v>
      </c>
      <c r="B587" s="411">
        <v>0</v>
      </c>
      <c r="C587" s="411">
        <v>0</v>
      </c>
      <c r="D587" s="411">
        <v>0</v>
      </c>
      <c r="E587" s="474"/>
    </row>
    <row r="588" spans="1:5">
      <c r="A588" s="477" t="s">
        <v>11</v>
      </c>
      <c r="B588" s="478">
        <f>B594+B600</f>
        <v>756.33</v>
      </c>
      <c r="C588" s="478">
        <f>C594+C600</f>
        <v>756.33</v>
      </c>
      <c r="D588" s="480">
        <f>C588/B588*100</f>
        <v>100</v>
      </c>
      <c r="E588" s="474"/>
    </row>
    <row r="589" spans="1:5">
      <c r="A589" s="477" t="s">
        <v>12</v>
      </c>
      <c r="B589" s="411">
        <v>0</v>
      </c>
      <c r="C589" s="411">
        <v>0</v>
      </c>
      <c r="D589" s="411">
        <v>0</v>
      </c>
      <c r="E589" s="474"/>
    </row>
    <row r="590" spans="1:5">
      <c r="A590" s="477" t="s">
        <v>13</v>
      </c>
      <c r="B590" s="478">
        <v>0</v>
      </c>
      <c r="C590" s="478">
        <v>0</v>
      </c>
      <c r="D590" s="478">
        <v>0</v>
      </c>
      <c r="E590" s="474"/>
    </row>
    <row r="591" spans="1:5" ht="49.5">
      <c r="A591" s="475" t="s">
        <v>222</v>
      </c>
      <c r="B591" s="419">
        <f>B592</f>
        <v>656.33</v>
      </c>
      <c r="C591" s="419">
        <f>C592</f>
        <v>656.33</v>
      </c>
      <c r="D591" s="419">
        <f>C591/B591*100</f>
        <v>100</v>
      </c>
      <c r="E591" s="479" t="s">
        <v>223</v>
      </c>
    </row>
    <row r="592" spans="1:5">
      <c r="A592" s="475" t="s">
        <v>9</v>
      </c>
      <c r="B592" s="428">
        <f>B594</f>
        <v>656.33</v>
      </c>
      <c r="C592" s="419">
        <f>C594</f>
        <v>656.33</v>
      </c>
      <c r="D592" s="472">
        <f t="shared" ref="D592" si="48">C592/B592*100</f>
        <v>100</v>
      </c>
      <c r="E592" s="474"/>
    </row>
    <row r="593" spans="1:5">
      <c r="A593" s="477" t="s">
        <v>10</v>
      </c>
      <c r="B593" s="411">
        <v>0</v>
      </c>
      <c r="C593" s="411">
        <v>0</v>
      </c>
      <c r="D593" s="411">
        <v>0</v>
      </c>
      <c r="E593" s="474"/>
    </row>
    <row r="594" spans="1:5">
      <c r="A594" s="477" t="s">
        <v>11</v>
      </c>
      <c r="B594" s="478">
        <v>656.33</v>
      </c>
      <c r="C594" s="478">
        <v>656.33</v>
      </c>
      <c r="D594" s="480">
        <f>C594/B594*100</f>
        <v>100</v>
      </c>
      <c r="E594" s="474"/>
    </row>
    <row r="595" spans="1:5">
      <c r="A595" s="477" t="s">
        <v>12</v>
      </c>
      <c r="B595" s="411">
        <v>0</v>
      </c>
      <c r="C595" s="411">
        <v>0</v>
      </c>
      <c r="D595" s="411">
        <v>0</v>
      </c>
      <c r="E595" s="474"/>
    </row>
    <row r="596" spans="1:5">
      <c r="A596" s="477" t="s">
        <v>13</v>
      </c>
      <c r="B596" s="478">
        <v>0</v>
      </c>
      <c r="C596" s="478">
        <v>0</v>
      </c>
      <c r="D596" s="478">
        <v>0</v>
      </c>
      <c r="E596" s="481"/>
    </row>
    <row r="597" spans="1:5" ht="49.5">
      <c r="A597" s="475" t="s">
        <v>224</v>
      </c>
      <c r="B597" s="419">
        <f>B598</f>
        <v>100</v>
      </c>
      <c r="C597" s="419">
        <f>C598</f>
        <v>100</v>
      </c>
      <c r="D597" s="419">
        <f>C597/B597*100</f>
        <v>100</v>
      </c>
      <c r="E597" s="481"/>
    </row>
    <row r="598" spans="1:5">
      <c r="A598" s="475" t="s">
        <v>9</v>
      </c>
      <c r="B598" s="428">
        <f>B600</f>
        <v>100</v>
      </c>
      <c r="C598" s="419">
        <f>C600</f>
        <v>100</v>
      </c>
      <c r="D598" s="472">
        <f>C598/B598*100</f>
        <v>100</v>
      </c>
      <c r="E598" s="474"/>
    </row>
    <row r="599" spans="1:5">
      <c r="A599" s="477" t="s">
        <v>10</v>
      </c>
      <c r="B599" s="411">
        <v>0</v>
      </c>
      <c r="C599" s="411">
        <v>0</v>
      </c>
      <c r="D599" s="411">
        <v>0</v>
      </c>
      <c r="E599" s="474"/>
    </row>
    <row r="600" spans="1:5">
      <c r="A600" s="477" t="s">
        <v>11</v>
      </c>
      <c r="B600" s="478">
        <v>100</v>
      </c>
      <c r="C600" s="480">
        <v>100</v>
      </c>
      <c r="D600" s="480">
        <f>C600/B600*100</f>
        <v>100</v>
      </c>
      <c r="E600" s="474"/>
    </row>
    <row r="601" spans="1:5">
      <c r="A601" s="477" t="s">
        <v>12</v>
      </c>
      <c r="B601" s="411">
        <v>0</v>
      </c>
      <c r="C601" s="411">
        <v>0</v>
      </c>
      <c r="D601" s="411">
        <v>0</v>
      </c>
      <c r="E601" s="474"/>
    </row>
    <row r="602" spans="1:5">
      <c r="A602" s="477" t="s">
        <v>13</v>
      </c>
      <c r="B602" s="411">
        <v>0</v>
      </c>
      <c r="C602" s="411">
        <v>0</v>
      </c>
      <c r="D602" s="411">
        <v>0</v>
      </c>
      <c r="E602" s="474"/>
    </row>
    <row r="603" spans="1:5" ht="49.5">
      <c r="A603" s="475" t="s">
        <v>225</v>
      </c>
      <c r="B603" s="428">
        <f>B609+B615</f>
        <v>798.12999999999988</v>
      </c>
      <c r="C603" s="428">
        <f>C609+C615</f>
        <v>798.11000000000013</v>
      </c>
      <c r="D603" s="428">
        <f t="shared" ref="D603" si="49">D604</f>
        <v>99.997494142558267</v>
      </c>
      <c r="E603" s="474"/>
    </row>
    <row r="604" spans="1:5">
      <c r="A604" s="475" t="s">
        <v>9</v>
      </c>
      <c r="B604" s="428">
        <f>B610</f>
        <v>798.12999999999988</v>
      </c>
      <c r="C604" s="428">
        <f>C610</f>
        <v>798.11000000000013</v>
      </c>
      <c r="D604" s="472">
        <f>C604/B604*100</f>
        <v>99.997494142558267</v>
      </c>
      <c r="E604" s="474"/>
    </row>
    <row r="605" spans="1:5">
      <c r="A605" s="477" t="s">
        <v>10</v>
      </c>
      <c r="B605" s="478">
        <v>0</v>
      </c>
      <c r="C605" s="478">
        <v>0</v>
      </c>
      <c r="D605" s="478">
        <v>0</v>
      </c>
      <c r="E605" s="474"/>
    </row>
    <row r="606" spans="1:5">
      <c r="A606" s="477" t="s">
        <v>11</v>
      </c>
      <c r="B606" s="478">
        <f>B612</f>
        <v>798.12999999999988</v>
      </c>
      <c r="C606" s="478">
        <f>C612</f>
        <v>798.11000000000013</v>
      </c>
      <c r="D606" s="480">
        <f>C606/B606*100</f>
        <v>99.997494142558267</v>
      </c>
      <c r="E606" s="474"/>
    </row>
    <row r="607" spans="1:5">
      <c r="A607" s="477" t="s">
        <v>12</v>
      </c>
      <c r="B607" s="411">
        <v>0</v>
      </c>
      <c r="C607" s="411">
        <v>0</v>
      </c>
      <c r="D607" s="411">
        <v>0</v>
      </c>
      <c r="E607" s="474"/>
    </row>
    <row r="608" spans="1:5">
      <c r="A608" s="477" t="s">
        <v>13</v>
      </c>
      <c r="B608" s="478">
        <v>0</v>
      </c>
      <c r="C608" s="478">
        <v>0</v>
      </c>
      <c r="D608" s="478">
        <v>0</v>
      </c>
      <c r="E608" s="474"/>
    </row>
    <row r="609" spans="1:5" ht="33">
      <c r="A609" s="475" t="s">
        <v>226</v>
      </c>
      <c r="B609" s="419">
        <f>B610</f>
        <v>798.12999999999988</v>
      </c>
      <c r="C609" s="419">
        <f>C610</f>
        <v>798.11000000000013</v>
      </c>
      <c r="D609" s="419">
        <f>C609/B609*100</f>
        <v>99.997494142558267</v>
      </c>
      <c r="E609" s="481"/>
    </row>
    <row r="610" spans="1:5">
      <c r="A610" s="475" t="s">
        <v>9</v>
      </c>
      <c r="B610" s="419">
        <f>B612</f>
        <v>798.12999999999988</v>
      </c>
      <c r="C610" s="419">
        <f>C612</f>
        <v>798.11000000000013</v>
      </c>
      <c r="D610" s="472">
        <f>C610/B610*100</f>
        <v>99.997494142558267</v>
      </c>
      <c r="E610" s="474"/>
    </row>
    <row r="611" spans="1:5">
      <c r="A611" s="477" t="s">
        <v>10</v>
      </c>
      <c r="B611" s="411">
        <v>0</v>
      </c>
      <c r="C611" s="411">
        <v>0</v>
      </c>
      <c r="D611" s="411">
        <v>0</v>
      </c>
      <c r="E611" s="474"/>
    </row>
    <row r="612" spans="1:5">
      <c r="A612" s="477" t="s">
        <v>11</v>
      </c>
      <c r="B612" s="478">
        <v>798.12999999999988</v>
      </c>
      <c r="C612" s="480">
        <v>798.11000000000013</v>
      </c>
      <c r="D612" s="480">
        <f>C612/B612*100</f>
        <v>99.997494142558267</v>
      </c>
      <c r="E612" s="481"/>
    </row>
    <row r="613" spans="1:5">
      <c r="A613" s="477" t="s">
        <v>12</v>
      </c>
      <c r="B613" s="411">
        <v>0</v>
      </c>
      <c r="C613" s="411">
        <v>0</v>
      </c>
      <c r="D613" s="411">
        <v>0</v>
      </c>
      <c r="E613" s="474"/>
    </row>
    <row r="614" spans="1:5">
      <c r="A614" s="477" t="s">
        <v>13</v>
      </c>
      <c r="B614" s="478">
        <v>0</v>
      </c>
      <c r="C614" s="478">
        <v>0</v>
      </c>
      <c r="D614" s="478">
        <v>0</v>
      </c>
      <c r="E614" s="481"/>
    </row>
    <row r="615" spans="1:5" ht="33">
      <c r="A615" s="475" t="s">
        <v>227</v>
      </c>
      <c r="B615" s="419">
        <v>0</v>
      </c>
      <c r="C615" s="419">
        <v>0</v>
      </c>
      <c r="D615" s="419">
        <v>0</v>
      </c>
      <c r="E615" s="481"/>
    </row>
    <row r="616" spans="1:5">
      <c r="A616" s="475" t="s">
        <v>9</v>
      </c>
      <c r="B616" s="419">
        <v>0</v>
      </c>
      <c r="C616" s="419">
        <v>0</v>
      </c>
      <c r="D616" s="419">
        <v>0</v>
      </c>
      <c r="E616" s="474"/>
    </row>
    <row r="617" spans="1:5">
      <c r="A617" s="477" t="s">
        <v>10</v>
      </c>
      <c r="B617" s="422">
        <v>0</v>
      </c>
      <c r="C617" s="422">
        <v>0</v>
      </c>
      <c r="D617" s="422">
        <v>0</v>
      </c>
      <c r="E617" s="474"/>
    </row>
    <row r="618" spans="1:5">
      <c r="A618" s="477" t="s">
        <v>11</v>
      </c>
      <c r="B618" s="422">
        <v>0</v>
      </c>
      <c r="C618" s="422">
        <v>0</v>
      </c>
      <c r="D618" s="422">
        <v>0</v>
      </c>
      <c r="E618" s="474"/>
    </row>
    <row r="619" spans="1:5">
      <c r="A619" s="477" t="s">
        <v>12</v>
      </c>
      <c r="B619" s="422">
        <v>0</v>
      </c>
      <c r="C619" s="422">
        <v>0</v>
      </c>
      <c r="D619" s="422">
        <v>0</v>
      </c>
      <c r="E619" s="474"/>
    </row>
    <row r="620" spans="1:5">
      <c r="A620" s="477" t="s">
        <v>13</v>
      </c>
      <c r="B620" s="422">
        <v>0</v>
      </c>
      <c r="C620" s="422">
        <v>0</v>
      </c>
      <c r="D620" s="422">
        <v>0</v>
      </c>
      <c r="E620" s="474"/>
    </row>
    <row r="621" spans="1:5" ht="66">
      <c r="A621" s="475" t="s">
        <v>228</v>
      </c>
      <c r="B621" s="428">
        <f>B627</f>
        <v>24369.696</v>
      </c>
      <c r="C621" s="428">
        <f>C627</f>
        <v>24369.696</v>
      </c>
      <c r="D621" s="428">
        <f t="shared" ref="D621" si="50">D622</f>
        <v>100</v>
      </c>
      <c r="E621" s="474"/>
    </row>
    <row r="622" spans="1:5">
      <c r="A622" s="475" t="s">
        <v>9</v>
      </c>
      <c r="B622" s="428">
        <f>B628</f>
        <v>24369.696</v>
      </c>
      <c r="C622" s="428">
        <f>C628</f>
        <v>24369.696</v>
      </c>
      <c r="D622" s="472">
        <f>C622/B622*100</f>
        <v>100</v>
      </c>
      <c r="E622" s="474"/>
    </row>
    <row r="623" spans="1:5">
      <c r="A623" s="477" t="s">
        <v>10</v>
      </c>
      <c r="B623" s="411">
        <v>0</v>
      </c>
      <c r="C623" s="411">
        <v>0</v>
      </c>
      <c r="D623" s="411">
        <v>0</v>
      </c>
      <c r="E623" s="474"/>
    </row>
    <row r="624" spans="1:5">
      <c r="A624" s="477" t="s">
        <v>11</v>
      </c>
      <c r="B624" s="478">
        <f>B630</f>
        <v>24369.696</v>
      </c>
      <c r="C624" s="478">
        <f>C630</f>
        <v>24369.696</v>
      </c>
      <c r="D624" s="480">
        <f>C624/B624*100</f>
        <v>100</v>
      </c>
      <c r="E624" s="474"/>
    </row>
    <row r="625" spans="1:5">
      <c r="A625" s="477" t="s">
        <v>12</v>
      </c>
      <c r="B625" s="411">
        <v>0</v>
      </c>
      <c r="C625" s="411">
        <v>0</v>
      </c>
      <c r="D625" s="411">
        <v>0</v>
      </c>
      <c r="E625" s="474"/>
    </row>
    <row r="626" spans="1:5">
      <c r="A626" s="477" t="s">
        <v>13</v>
      </c>
      <c r="B626" s="478">
        <v>0</v>
      </c>
      <c r="C626" s="478">
        <v>0</v>
      </c>
      <c r="D626" s="478">
        <v>0</v>
      </c>
      <c r="E626" s="474"/>
    </row>
    <row r="627" spans="1:5" ht="82.5">
      <c r="A627" s="475" t="s">
        <v>229</v>
      </c>
      <c r="B627" s="419">
        <f>B628</f>
        <v>24369.696</v>
      </c>
      <c r="C627" s="419">
        <f>C628</f>
        <v>24369.696</v>
      </c>
      <c r="D627" s="419">
        <f>C627/B627*100</f>
        <v>100</v>
      </c>
      <c r="E627" s="481"/>
    </row>
    <row r="628" spans="1:5">
      <c r="A628" s="475" t="s">
        <v>9</v>
      </c>
      <c r="B628" s="428">
        <f>B630</f>
        <v>24369.696</v>
      </c>
      <c r="C628" s="428">
        <f>C630</f>
        <v>24369.696</v>
      </c>
      <c r="D628" s="472">
        <f>C628/B628*100</f>
        <v>100</v>
      </c>
      <c r="E628" s="474"/>
    </row>
    <row r="629" spans="1:5">
      <c r="A629" s="477" t="s">
        <v>10</v>
      </c>
      <c r="B629" s="411">
        <v>0</v>
      </c>
      <c r="C629" s="411">
        <v>0</v>
      </c>
      <c r="D629" s="411">
        <v>0</v>
      </c>
      <c r="E629" s="474"/>
    </row>
    <row r="630" spans="1:5">
      <c r="A630" s="487" t="s">
        <v>11</v>
      </c>
      <c r="B630" s="478">
        <v>24369.696</v>
      </c>
      <c r="C630" s="478">
        <v>24369.696</v>
      </c>
      <c r="D630" s="480">
        <f>C630/B630*100</f>
        <v>100</v>
      </c>
      <c r="E630" s="488"/>
    </row>
    <row r="631" spans="1:5">
      <c r="A631" s="477" t="s">
        <v>12</v>
      </c>
      <c r="B631" s="411">
        <v>0</v>
      </c>
      <c r="C631" s="411">
        <v>0</v>
      </c>
      <c r="D631" s="411">
        <v>0</v>
      </c>
      <c r="E631" s="474"/>
    </row>
    <row r="632" spans="1:5">
      <c r="A632" s="477" t="s">
        <v>13</v>
      </c>
      <c r="B632" s="478">
        <v>0</v>
      </c>
      <c r="C632" s="478">
        <v>0</v>
      </c>
      <c r="D632" s="478">
        <v>0</v>
      </c>
      <c r="E632" s="445"/>
    </row>
    <row r="633" spans="1:5" ht="33">
      <c r="A633" s="475" t="s">
        <v>230</v>
      </c>
      <c r="B633" s="419">
        <f>B634+B652+B672</f>
        <v>209759.78399999999</v>
      </c>
      <c r="C633" s="419">
        <f>C634+C652+C672</f>
        <v>204645.804</v>
      </c>
      <c r="D633" s="472">
        <f>C633/B633*100</f>
        <v>97.561982615313909</v>
      </c>
      <c r="E633" s="474"/>
    </row>
    <row r="634" spans="1:5" ht="33">
      <c r="A634" s="475" t="s">
        <v>231</v>
      </c>
      <c r="B634" s="428">
        <f>B640+B646</f>
        <v>34354.514000000003</v>
      </c>
      <c r="C634" s="428">
        <f>C640+C646</f>
        <v>34146.343000000001</v>
      </c>
      <c r="D634" s="428">
        <f t="shared" ref="D634" si="51">D635</f>
        <v>99.39405051691314</v>
      </c>
      <c r="E634" s="479" t="s">
        <v>232</v>
      </c>
    </row>
    <row r="635" spans="1:5">
      <c r="A635" s="475" t="s">
        <v>9</v>
      </c>
      <c r="B635" s="428">
        <f>B641+B647</f>
        <v>34354.514000000003</v>
      </c>
      <c r="C635" s="428">
        <f>C641+C647</f>
        <v>34146.343000000001</v>
      </c>
      <c r="D635" s="472">
        <f>C635/B635*100</f>
        <v>99.39405051691314</v>
      </c>
      <c r="E635" s="474"/>
    </row>
    <row r="636" spans="1:5">
      <c r="A636" s="477" t="s">
        <v>10</v>
      </c>
      <c r="B636" s="411">
        <v>0</v>
      </c>
      <c r="C636" s="411">
        <v>0</v>
      </c>
      <c r="D636" s="411">
        <v>0</v>
      </c>
      <c r="E636" s="474"/>
    </row>
    <row r="637" spans="1:5">
      <c r="A637" s="477" t="s">
        <v>11</v>
      </c>
      <c r="B637" s="411">
        <f>B643+B649</f>
        <v>34354.514000000003</v>
      </c>
      <c r="C637" s="411">
        <f>C643+C649</f>
        <v>34146.343000000001</v>
      </c>
      <c r="D637" s="480">
        <f>C637/B637*100</f>
        <v>99.39405051691314</v>
      </c>
      <c r="E637" s="474"/>
    </row>
    <row r="638" spans="1:5">
      <c r="A638" s="477" t="s">
        <v>12</v>
      </c>
      <c r="B638" s="411">
        <v>0</v>
      </c>
      <c r="C638" s="411">
        <v>0</v>
      </c>
      <c r="D638" s="411">
        <v>0</v>
      </c>
      <c r="E638" s="474"/>
    </row>
    <row r="639" spans="1:5">
      <c r="A639" s="477" t="s">
        <v>13</v>
      </c>
      <c r="B639" s="411">
        <v>0</v>
      </c>
      <c r="C639" s="411">
        <v>0</v>
      </c>
      <c r="D639" s="411">
        <v>0</v>
      </c>
      <c r="E639" s="474"/>
    </row>
    <row r="640" spans="1:5" ht="82.5">
      <c r="A640" s="475" t="s">
        <v>233</v>
      </c>
      <c r="B640" s="419">
        <f>B641</f>
        <v>34254.514000000003</v>
      </c>
      <c r="C640" s="419">
        <f t="shared" ref="C640" si="52">C641</f>
        <v>34046.343000000001</v>
      </c>
      <c r="D640" s="419">
        <f>C640/B640*100</f>
        <v>99.392281554483588</v>
      </c>
      <c r="E640" s="489"/>
    </row>
    <row r="641" spans="1:5">
      <c r="A641" s="475" t="s">
        <v>9</v>
      </c>
      <c r="B641" s="428">
        <f>B643</f>
        <v>34254.514000000003</v>
      </c>
      <c r="C641" s="428">
        <f>C643</f>
        <v>34046.343000000001</v>
      </c>
      <c r="D641" s="472">
        <f>C641/B641*100</f>
        <v>99.392281554483588</v>
      </c>
      <c r="E641" s="474"/>
    </row>
    <row r="642" spans="1:5">
      <c r="A642" s="477" t="s">
        <v>10</v>
      </c>
      <c r="B642" s="411">
        <v>0</v>
      </c>
      <c r="C642" s="411">
        <v>0</v>
      </c>
      <c r="D642" s="411">
        <v>0</v>
      </c>
      <c r="E642" s="474"/>
    </row>
    <row r="643" spans="1:5">
      <c r="A643" s="477" t="s">
        <v>11</v>
      </c>
      <c r="B643" s="411">
        <v>34254.514000000003</v>
      </c>
      <c r="C643" s="480">
        <v>34046.343000000001</v>
      </c>
      <c r="D643" s="480">
        <f>C643/B643*100</f>
        <v>99.392281554483588</v>
      </c>
      <c r="E643" s="481"/>
    </row>
    <row r="644" spans="1:5">
      <c r="A644" s="477" t="s">
        <v>12</v>
      </c>
      <c r="B644" s="411">
        <v>0</v>
      </c>
      <c r="C644" s="411">
        <v>0</v>
      </c>
      <c r="D644" s="411">
        <v>0</v>
      </c>
      <c r="E644" s="474"/>
    </row>
    <row r="645" spans="1:5">
      <c r="A645" s="477" t="s">
        <v>13</v>
      </c>
      <c r="B645" s="411">
        <v>0</v>
      </c>
      <c r="C645" s="411">
        <v>0</v>
      </c>
      <c r="D645" s="411">
        <v>0</v>
      </c>
      <c r="E645" s="474"/>
    </row>
    <row r="646" spans="1:5">
      <c r="A646" s="475" t="s">
        <v>234</v>
      </c>
      <c r="B646" s="419">
        <f>B647</f>
        <v>100</v>
      </c>
      <c r="C646" s="419">
        <f>C647</f>
        <v>100</v>
      </c>
      <c r="D646" s="419">
        <f>C646/B646*100</f>
        <v>100</v>
      </c>
      <c r="E646" s="481"/>
    </row>
    <row r="647" spans="1:5">
      <c r="A647" s="475" t="s">
        <v>9</v>
      </c>
      <c r="B647" s="428">
        <f>B649</f>
        <v>100</v>
      </c>
      <c r="C647" s="428">
        <f>C649</f>
        <v>100</v>
      </c>
      <c r="D647" s="472">
        <f>C647/B647*100</f>
        <v>100</v>
      </c>
      <c r="E647" s="474"/>
    </row>
    <row r="648" spans="1:5">
      <c r="A648" s="477" t="s">
        <v>10</v>
      </c>
      <c r="B648" s="411">
        <v>0</v>
      </c>
      <c r="C648" s="411">
        <v>0</v>
      </c>
      <c r="D648" s="411">
        <v>0</v>
      </c>
      <c r="E648" s="474"/>
    </row>
    <row r="649" spans="1:5">
      <c r="A649" s="477" t="s">
        <v>11</v>
      </c>
      <c r="B649" s="411">
        <v>100</v>
      </c>
      <c r="C649" s="411">
        <v>100</v>
      </c>
      <c r="D649" s="480">
        <f>C649/B649*100</f>
        <v>100</v>
      </c>
      <c r="E649" s="474"/>
    </row>
    <row r="650" spans="1:5">
      <c r="A650" s="477" t="s">
        <v>12</v>
      </c>
      <c r="B650" s="411">
        <v>0</v>
      </c>
      <c r="C650" s="411">
        <v>0</v>
      </c>
      <c r="D650" s="411">
        <v>0</v>
      </c>
      <c r="E650" s="474"/>
    </row>
    <row r="651" spans="1:5">
      <c r="A651" s="477" t="s">
        <v>13</v>
      </c>
      <c r="B651" s="411">
        <v>0</v>
      </c>
      <c r="C651" s="411">
        <v>0</v>
      </c>
      <c r="D651" s="411">
        <v>0</v>
      </c>
      <c r="E651" s="474"/>
    </row>
    <row r="652" spans="1:5" ht="82.5">
      <c r="A652" s="475" t="s">
        <v>235</v>
      </c>
      <c r="B652" s="428">
        <f>B653</f>
        <v>169501.37</v>
      </c>
      <c r="C652" s="428">
        <f t="shared" ref="C652:D652" si="53">C653</f>
        <v>166293.53100000002</v>
      </c>
      <c r="D652" s="428">
        <f t="shared" si="53"/>
        <v>98.107484912953808</v>
      </c>
      <c r="E652" s="481"/>
    </row>
    <row r="653" spans="1:5">
      <c r="A653" s="475" t="s">
        <v>9</v>
      </c>
      <c r="B653" s="428">
        <f t="shared" ref="B653:C655" si="54">B660+B666</f>
        <v>169501.37</v>
      </c>
      <c r="C653" s="428">
        <f t="shared" si="54"/>
        <v>166293.53100000002</v>
      </c>
      <c r="D653" s="472">
        <f>C653/B653*100</f>
        <v>98.107484912953808</v>
      </c>
      <c r="E653" s="474"/>
    </row>
    <row r="654" spans="1:5">
      <c r="A654" s="477" t="s">
        <v>10</v>
      </c>
      <c r="B654" s="411">
        <f t="shared" si="54"/>
        <v>87757.6</v>
      </c>
      <c r="C654" s="411">
        <f t="shared" si="54"/>
        <v>85977.002000000008</v>
      </c>
      <c r="D654" s="480">
        <f t="shared" ref="D654:D658" si="55">C654/B654*100</f>
        <v>97.971004220717077</v>
      </c>
      <c r="E654" s="474"/>
    </row>
    <row r="655" spans="1:5">
      <c r="A655" s="477" t="s">
        <v>11</v>
      </c>
      <c r="B655" s="411">
        <f t="shared" si="54"/>
        <v>55378.899999999994</v>
      </c>
      <c r="C655" s="411">
        <f t="shared" si="54"/>
        <v>53951.659</v>
      </c>
      <c r="D655" s="480">
        <f t="shared" si="55"/>
        <v>97.422771127631663</v>
      </c>
      <c r="E655" s="474"/>
    </row>
    <row r="656" spans="1:5">
      <c r="A656" s="484" t="s">
        <v>202</v>
      </c>
      <c r="B656" s="411">
        <f>B669</f>
        <v>7258.9</v>
      </c>
      <c r="C656" s="411">
        <f>C669</f>
        <v>6872.73</v>
      </c>
      <c r="D656" s="480">
        <f t="shared" si="55"/>
        <v>94.680047941148104</v>
      </c>
      <c r="E656" s="474"/>
    </row>
    <row r="657" spans="1:5">
      <c r="A657" s="477" t="s">
        <v>12</v>
      </c>
      <c r="B657" s="411">
        <v>0</v>
      </c>
      <c r="C657" s="411">
        <v>0</v>
      </c>
      <c r="D657" s="411">
        <v>0</v>
      </c>
      <c r="E657" s="474"/>
    </row>
    <row r="658" spans="1:5">
      <c r="A658" s="477" t="s">
        <v>13</v>
      </c>
      <c r="B658" s="411">
        <f>B664+B671</f>
        <v>26364.870000000003</v>
      </c>
      <c r="C658" s="411">
        <f>C664+C671</f>
        <v>26364.87</v>
      </c>
      <c r="D658" s="480">
        <f t="shared" si="55"/>
        <v>99.999999999999986</v>
      </c>
      <c r="E658" s="481"/>
    </row>
    <row r="659" spans="1:5" ht="66">
      <c r="A659" s="475" t="s">
        <v>236</v>
      </c>
      <c r="B659" s="419">
        <f>B660</f>
        <v>71738.47</v>
      </c>
      <c r="C659" s="419">
        <f t="shared" ref="C659" si="56">C660</f>
        <v>71665.77</v>
      </c>
      <c r="D659" s="419">
        <f>C659/B659*100</f>
        <v>99.898659673115418</v>
      </c>
      <c r="E659" s="481"/>
    </row>
    <row r="660" spans="1:5">
      <c r="A660" s="475" t="s">
        <v>9</v>
      </c>
      <c r="B660" s="419">
        <f>B662+B664</f>
        <v>71738.47</v>
      </c>
      <c r="C660" s="419">
        <f>C662+C664</f>
        <v>71665.77</v>
      </c>
      <c r="D660" s="472">
        <f>C660/B660*100</f>
        <v>99.898659673115418</v>
      </c>
      <c r="E660" s="474"/>
    </row>
    <row r="661" spans="1:5">
      <c r="A661" s="477" t="s">
        <v>10</v>
      </c>
      <c r="B661" s="411">
        <v>0</v>
      </c>
      <c r="C661" s="411">
        <v>0</v>
      </c>
      <c r="D661" s="411">
        <v>0</v>
      </c>
      <c r="E661" s="481"/>
    </row>
    <row r="662" spans="1:5" ht="45">
      <c r="A662" s="477" t="s">
        <v>11</v>
      </c>
      <c r="B662" s="411">
        <v>45373.599999999999</v>
      </c>
      <c r="C662" s="480">
        <v>45300.9</v>
      </c>
      <c r="D662" s="480">
        <f t="shared" ref="D662" si="57">C662/B662*100</f>
        <v>99.839774670733647</v>
      </c>
      <c r="E662" s="479" t="s">
        <v>237</v>
      </c>
    </row>
    <row r="663" spans="1:5">
      <c r="A663" s="477" t="s">
        <v>12</v>
      </c>
      <c r="B663" s="411">
        <v>0</v>
      </c>
      <c r="C663" s="411">
        <v>0</v>
      </c>
      <c r="D663" s="411">
        <v>0</v>
      </c>
      <c r="E663" s="474"/>
    </row>
    <row r="664" spans="1:5" ht="120">
      <c r="A664" s="477" t="s">
        <v>13</v>
      </c>
      <c r="B664" s="411">
        <v>26364.870000000003</v>
      </c>
      <c r="C664" s="480">
        <v>26364.87</v>
      </c>
      <c r="D664" s="480">
        <f>C664/B664*100</f>
        <v>99.999999999999986</v>
      </c>
      <c r="E664" s="479" t="s">
        <v>238</v>
      </c>
    </row>
    <row r="665" spans="1:5" ht="49.5">
      <c r="A665" s="475" t="s">
        <v>239</v>
      </c>
      <c r="B665" s="428">
        <f>B666</f>
        <v>97762.900000000009</v>
      </c>
      <c r="C665" s="428">
        <f>C666</f>
        <v>94627.761000000013</v>
      </c>
      <c r="D665" s="428">
        <f>C665/B665*100</f>
        <v>96.793119884946137</v>
      </c>
      <c r="E665" s="479" t="s">
        <v>240</v>
      </c>
    </row>
    <row r="666" spans="1:5">
      <c r="A666" s="475" t="s">
        <v>9</v>
      </c>
      <c r="B666" s="428">
        <f>B667+B668</f>
        <v>97762.900000000009</v>
      </c>
      <c r="C666" s="428">
        <f>C667+C668</f>
        <v>94627.761000000013</v>
      </c>
      <c r="D666" s="472">
        <f t="shared" ref="D666:D668" si="58">C666/B666*100</f>
        <v>96.793119884946137</v>
      </c>
      <c r="E666" s="474"/>
    </row>
    <row r="667" spans="1:5">
      <c r="A667" s="477" t="s">
        <v>10</v>
      </c>
      <c r="B667" s="411">
        <v>87757.6</v>
      </c>
      <c r="C667" s="480">
        <v>85977.002000000008</v>
      </c>
      <c r="D667" s="480">
        <f t="shared" si="58"/>
        <v>97.971004220717077</v>
      </c>
      <c r="E667" s="481"/>
    </row>
    <row r="668" spans="1:5">
      <c r="A668" s="477" t="s">
        <v>11</v>
      </c>
      <c r="B668" s="411">
        <v>10005.299999999999</v>
      </c>
      <c r="C668" s="480">
        <v>8650.759</v>
      </c>
      <c r="D668" s="480">
        <f t="shared" si="58"/>
        <v>86.461765264409877</v>
      </c>
      <c r="E668" s="474"/>
    </row>
    <row r="669" spans="1:5" ht="17.25">
      <c r="A669" s="490" t="s">
        <v>202</v>
      </c>
      <c r="B669" s="411">
        <v>7258.9</v>
      </c>
      <c r="C669" s="480">
        <v>6872.73</v>
      </c>
      <c r="D669" s="480">
        <f>C669/B669*100</f>
        <v>94.680047941148104</v>
      </c>
      <c r="E669" s="474"/>
    </row>
    <row r="670" spans="1:5">
      <c r="A670" s="477" t="s">
        <v>12</v>
      </c>
      <c r="B670" s="411">
        <v>0</v>
      </c>
      <c r="C670" s="411">
        <v>0</v>
      </c>
      <c r="D670" s="411">
        <v>0</v>
      </c>
      <c r="E670" s="474"/>
    </row>
    <row r="671" spans="1:5">
      <c r="A671" s="477" t="s">
        <v>13</v>
      </c>
      <c r="B671" s="411">
        <v>0</v>
      </c>
      <c r="C671" s="411">
        <v>0</v>
      </c>
      <c r="D671" s="411">
        <v>0</v>
      </c>
      <c r="E671" s="474"/>
    </row>
    <row r="672" spans="1:5" ht="49.5">
      <c r="A672" s="475" t="s">
        <v>241</v>
      </c>
      <c r="B672" s="428">
        <f>B678+B684</f>
        <v>5903.9</v>
      </c>
      <c r="C672" s="428">
        <f>C678+C684</f>
        <v>4205.93</v>
      </c>
      <c r="D672" s="428">
        <f t="shared" ref="D672" si="59">D673</f>
        <v>71.239858398685627</v>
      </c>
      <c r="E672" s="474"/>
    </row>
    <row r="673" spans="1:5">
      <c r="A673" s="475" t="s">
        <v>9</v>
      </c>
      <c r="B673" s="428">
        <f>B679</f>
        <v>5903.9</v>
      </c>
      <c r="C673" s="428">
        <f>C679</f>
        <v>4205.93</v>
      </c>
      <c r="D673" s="472">
        <f>C673/B673*100</f>
        <v>71.239858398685627</v>
      </c>
      <c r="E673" s="474"/>
    </row>
    <row r="674" spans="1:5">
      <c r="A674" s="477" t="s">
        <v>10</v>
      </c>
      <c r="B674" s="411">
        <v>0</v>
      </c>
      <c r="C674" s="411">
        <v>0</v>
      </c>
      <c r="D674" s="411">
        <v>0</v>
      </c>
      <c r="E674" s="474"/>
    </row>
    <row r="675" spans="1:5">
      <c r="A675" s="477" t="s">
        <v>11</v>
      </c>
      <c r="B675" s="411">
        <f>B681</f>
        <v>1280.9000000000001</v>
      </c>
      <c r="C675" s="411">
        <f>C681</f>
        <v>1280.9299999999998</v>
      </c>
      <c r="D675" s="480">
        <f t="shared" ref="D675:D681" si="60">C675/B675*100</f>
        <v>100.00234210320866</v>
      </c>
      <c r="E675" s="474"/>
    </row>
    <row r="676" spans="1:5">
      <c r="A676" s="477" t="s">
        <v>12</v>
      </c>
      <c r="B676" s="411">
        <v>0</v>
      </c>
      <c r="C676" s="411">
        <v>0</v>
      </c>
      <c r="D676" s="411">
        <v>0</v>
      </c>
      <c r="E676" s="474"/>
    </row>
    <row r="677" spans="1:5">
      <c r="A677" s="477" t="s">
        <v>13</v>
      </c>
      <c r="B677" s="411">
        <f>B683</f>
        <v>4623</v>
      </c>
      <c r="C677" s="411">
        <f>C683</f>
        <v>2925</v>
      </c>
      <c r="D677" s="480">
        <f t="shared" si="60"/>
        <v>63.270603504218037</v>
      </c>
      <c r="E677" s="474"/>
    </row>
    <row r="678" spans="1:5" ht="120">
      <c r="A678" s="475" t="s">
        <v>242</v>
      </c>
      <c r="B678" s="419">
        <f>B679</f>
        <v>5903.9</v>
      </c>
      <c r="C678" s="419">
        <f>C679</f>
        <v>4205.93</v>
      </c>
      <c r="D678" s="419">
        <f t="shared" si="60"/>
        <v>71.239858398685627</v>
      </c>
      <c r="E678" s="479" t="s">
        <v>243</v>
      </c>
    </row>
    <row r="679" spans="1:5">
      <c r="A679" s="475" t="s">
        <v>9</v>
      </c>
      <c r="B679" s="428">
        <f>B681+B683</f>
        <v>5903.9</v>
      </c>
      <c r="C679" s="428">
        <f>C681+C683</f>
        <v>4205.93</v>
      </c>
      <c r="D679" s="419">
        <f t="shared" si="60"/>
        <v>71.239858398685627</v>
      </c>
      <c r="E679" s="474"/>
    </row>
    <row r="680" spans="1:5">
      <c r="A680" s="477" t="s">
        <v>10</v>
      </c>
      <c r="B680" s="411">
        <v>0</v>
      </c>
      <c r="C680" s="411">
        <v>0</v>
      </c>
      <c r="D680" s="411">
        <v>0</v>
      </c>
      <c r="E680" s="474"/>
    </row>
    <row r="681" spans="1:5">
      <c r="A681" s="477" t="s">
        <v>11</v>
      </c>
      <c r="B681" s="411">
        <v>1280.9000000000001</v>
      </c>
      <c r="C681" s="422">
        <v>1280.9299999999998</v>
      </c>
      <c r="D681" s="422">
        <f t="shared" si="60"/>
        <v>100.00234210320866</v>
      </c>
      <c r="E681" s="474"/>
    </row>
    <row r="682" spans="1:5">
      <c r="A682" s="477" t="s">
        <v>12</v>
      </c>
      <c r="B682" s="411">
        <v>0</v>
      </c>
      <c r="C682" s="411">
        <v>0</v>
      </c>
      <c r="D682" s="411">
        <v>0</v>
      </c>
      <c r="E682" s="474"/>
    </row>
    <row r="683" spans="1:5" ht="30">
      <c r="A683" s="477" t="s">
        <v>13</v>
      </c>
      <c r="B683" s="411">
        <v>4623</v>
      </c>
      <c r="C683" s="422">
        <v>2925</v>
      </c>
      <c r="D683" s="422">
        <f>C683/B683*100</f>
        <v>63.270603504218037</v>
      </c>
      <c r="E683" s="479" t="s">
        <v>244</v>
      </c>
    </row>
    <row r="684" spans="1:5" ht="49.5">
      <c r="A684" s="475" t="s">
        <v>245</v>
      </c>
      <c r="B684" s="419">
        <f>B685</f>
        <v>0</v>
      </c>
      <c r="C684" s="419">
        <f t="shared" ref="C684:D684" si="61">C685</f>
        <v>0</v>
      </c>
      <c r="D684" s="419">
        <f t="shared" si="61"/>
        <v>0</v>
      </c>
      <c r="E684" s="474"/>
    </row>
    <row r="685" spans="1:5">
      <c r="A685" s="475" t="s">
        <v>9</v>
      </c>
      <c r="B685" s="428">
        <v>0</v>
      </c>
      <c r="C685" s="428">
        <v>0</v>
      </c>
      <c r="D685" s="428">
        <v>0</v>
      </c>
      <c r="E685" s="474"/>
    </row>
    <row r="686" spans="1:5">
      <c r="A686" s="477" t="s">
        <v>10</v>
      </c>
      <c r="B686" s="411">
        <v>0</v>
      </c>
      <c r="C686" s="411">
        <v>0</v>
      </c>
      <c r="D686" s="411">
        <v>0</v>
      </c>
      <c r="E686" s="481"/>
    </row>
    <row r="687" spans="1:5">
      <c r="A687" s="477" t="s">
        <v>11</v>
      </c>
      <c r="B687" s="411">
        <v>0</v>
      </c>
      <c r="C687" s="411">
        <v>0</v>
      </c>
      <c r="D687" s="411">
        <v>0</v>
      </c>
      <c r="E687" s="474"/>
    </row>
    <row r="688" spans="1:5">
      <c r="A688" s="477" t="s">
        <v>12</v>
      </c>
      <c r="B688" s="411">
        <v>0</v>
      </c>
      <c r="C688" s="411">
        <v>0</v>
      </c>
      <c r="D688" s="411">
        <v>0</v>
      </c>
      <c r="E688" s="474"/>
    </row>
    <row r="689" spans="1:5">
      <c r="A689" s="477" t="s">
        <v>13</v>
      </c>
      <c r="B689" s="411">
        <v>0</v>
      </c>
      <c r="C689" s="411">
        <v>0</v>
      </c>
      <c r="D689" s="411">
        <v>0</v>
      </c>
      <c r="E689" s="481"/>
    </row>
    <row r="690" spans="1:5">
      <c r="A690" s="475" t="s">
        <v>31</v>
      </c>
      <c r="B690" s="428">
        <f>B691+B692+B694+B695</f>
        <v>1971167.8719999997</v>
      </c>
      <c r="C690" s="428">
        <f>C691+C692+C694+C695</f>
        <v>1960840.1529999999</v>
      </c>
      <c r="D690" s="472">
        <f>C690/B690*100</f>
        <v>99.476060910554466</v>
      </c>
      <c r="E690" s="474"/>
    </row>
    <row r="691" spans="1:5">
      <c r="A691" s="475" t="s">
        <v>10</v>
      </c>
      <c r="B691" s="411">
        <f>B499+B523+B555+B568+B587+B605+B623+B636+B654+B674</f>
        <v>1458032.7999999998</v>
      </c>
      <c r="C691" s="411">
        <f>C499+C523+C555+C568+C587+C605+C623+C636+C654+C674</f>
        <v>1453859.2220000001</v>
      </c>
      <c r="D691" s="480">
        <f>C691/B691*100</f>
        <v>99.713752804463667</v>
      </c>
      <c r="E691" s="474"/>
    </row>
    <row r="692" spans="1:5">
      <c r="A692" s="475" t="s">
        <v>11</v>
      </c>
      <c r="B692" s="411">
        <f>B500+B524+B556+B569+B588+B606+B624+B637+B655+B675</f>
        <v>478856.10200000007</v>
      </c>
      <c r="C692" s="411">
        <f>C500+C524+C556+C569+C588+C606+C624+C637+C655+C675</f>
        <v>474399.96099999995</v>
      </c>
      <c r="D692" s="480">
        <f t="shared" ref="D692:D695" si="62">C692/B692*100</f>
        <v>99.069419606142944</v>
      </c>
      <c r="E692" s="474"/>
    </row>
    <row r="693" spans="1:5" ht="17.25">
      <c r="A693" s="490" t="s">
        <v>202</v>
      </c>
      <c r="B693" s="411">
        <f>B525+B656</f>
        <v>7398.9</v>
      </c>
      <c r="C693" s="411">
        <f>C525+C656</f>
        <v>7012.73</v>
      </c>
      <c r="D693" s="480">
        <f t="shared" si="62"/>
        <v>94.780710646177141</v>
      </c>
      <c r="E693" s="474"/>
    </row>
    <row r="694" spans="1:5">
      <c r="A694" s="475" t="s">
        <v>12</v>
      </c>
      <c r="B694" s="411">
        <v>0</v>
      </c>
      <c r="C694" s="422">
        <v>0</v>
      </c>
      <c r="D694" s="480">
        <v>0</v>
      </c>
      <c r="E694" s="474"/>
    </row>
    <row r="695" spans="1:5">
      <c r="A695" s="475" t="s">
        <v>13</v>
      </c>
      <c r="B695" s="411">
        <f>B502+B527+B558+B571+B590+B608+B626+B639+B658+B677</f>
        <v>34278.97</v>
      </c>
      <c r="C695" s="411">
        <f>C502+C527+C558+C571+C590+C608+C626+C639+C658+C677</f>
        <v>32580.969999999998</v>
      </c>
      <c r="D695" s="480">
        <f t="shared" si="62"/>
        <v>95.046525610308592</v>
      </c>
      <c r="E695" s="491"/>
    </row>
    <row r="696" spans="1:5" ht="34.9" customHeight="1">
      <c r="A696" s="245" t="s">
        <v>359</v>
      </c>
      <c r="B696" s="245"/>
      <c r="C696" s="245"/>
      <c r="D696" s="245"/>
      <c r="E696" s="245"/>
    </row>
    <row r="697" spans="1:5" ht="33">
      <c r="A697" s="38" t="s">
        <v>246</v>
      </c>
      <c r="B697" s="436">
        <v>31180.3004</v>
      </c>
      <c r="C697" s="436">
        <v>28475.7588</v>
      </c>
      <c r="D697" s="436">
        <v>91.326120770792826</v>
      </c>
      <c r="E697" s="492"/>
    </row>
    <row r="698" spans="1:5">
      <c r="A698" s="43" t="s">
        <v>9</v>
      </c>
      <c r="B698" s="436">
        <v>31180.3004</v>
      </c>
      <c r="C698" s="436">
        <v>28475.7588</v>
      </c>
      <c r="D698" s="436">
        <v>91.326120770792826</v>
      </c>
      <c r="E698" s="492"/>
    </row>
    <row r="699" spans="1:5">
      <c r="A699" s="57" t="s">
        <v>10</v>
      </c>
      <c r="B699" s="440">
        <v>0</v>
      </c>
      <c r="C699" s="440">
        <v>0</v>
      </c>
      <c r="D699" s="440">
        <v>0</v>
      </c>
      <c r="E699" s="492"/>
    </row>
    <row r="700" spans="1:5">
      <c r="A700" s="57" t="s">
        <v>11</v>
      </c>
      <c r="B700" s="440">
        <v>31180.3004</v>
      </c>
      <c r="C700" s="440">
        <v>28475.7588</v>
      </c>
      <c r="D700" s="440">
        <v>91.326120770792826</v>
      </c>
      <c r="E700" s="492"/>
    </row>
    <row r="701" spans="1:5">
      <c r="A701" s="57" t="s">
        <v>12</v>
      </c>
      <c r="B701" s="440">
        <v>0</v>
      </c>
      <c r="C701" s="440">
        <v>0</v>
      </c>
      <c r="D701" s="440">
        <v>0</v>
      </c>
      <c r="E701" s="492"/>
    </row>
    <row r="702" spans="1:5">
      <c r="A702" s="57" t="s">
        <v>13</v>
      </c>
      <c r="B702" s="440">
        <v>0</v>
      </c>
      <c r="C702" s="440">
        <v>0</v>
      </c>
      <c r="D702" s="440">
        <v>0</v>
      </c>
      <c r="E702" s="492"/>
    </row>
    <row r="703" spans="1:5" ht="33">
      <c r="A703" s="38" t="s">
        <v>247</v>
      </c>
      <c r="B703" s="436">
        <f>B704</f>
        <v>31180.3004</v>
      </c>
      <c r="C703" s="436">
        <f t="shared" ref="C703:D703" si="63">C704</f>
        <v>28475.7588</v>
      </c>
      <c r="D703" s="436">
        <f t="shared" si="63"/>
        <v>91.326120770792826</v>
      </c>
      <c r="E703" s="492"/>
    </row>
    <row r="704" spans="1:5">
      <c r="A704" s="493" t="s">
        <v>9</v>
      </c>
      <c r="B704" s="436">
        <v>31180.3004</v>
      </c>
      <c r="C704" s="436">
        <v>28475.7588</v>
      </c>
      <c r="D704" s="436">
        <v>91.326120770792826</v>
      </c>
      <c r="E704" s="492"/>
    </row>
    <row r="705" spans="1:5">
      <c r="A705" s="57" t="s">
        <v>10</v>
      </c>
      <c r="B705" s="440">
        <v>0</v>
      </c>
      <c r="C705" s="440">
        <v>0</v>
      </c>
      <c r="D705" s="440">
        <v>0</v>
      </c>
      <c r="E705" s="492"/>
    </row>
    <row r="706" spans="1:5">
      <c r="A706" s="494" t="s">
        <v>11</v>
      </c>
      <c r="B706" s="440">
        <v>31180.3004</v>
      </c>
      <c r="C706" s="440">
        <v>28475.7588</v>
      </c>
      <c r="D706" s="440">
        <v>91.326120770792826</v>
      </c>
      <c r="E706" s="492"/>
    </row>
    <row r="707" spans="1:5">
      <c r="A707" s="57" t="s">
        <v>12</v>
      </c>
      <c r="B707" s="440">
        <v>0</v>
      </c>
      <c r="C707" s="440">
        <v>0</v>
      </c>
      <c r="D707" s="440">
        <v>0</v>
      </c>
      <c r="E707" s="492"/>
    </row>
    <row r="708" spans="1:5">
      <c r="A708" s="57" t="s">
        <v>13</v>
      </c>
      <c r="B708" s="440">
        <v>0</v>
      </c>
      <c r="C708" s="440">
        <v>0</v>
      </c>
      <c r="D708" s="440">
        <v>0</v>
      </c>
      <c r="E708" s="492"/>
    </row>
    <row r="709" spans="1:5" ht="33">
      <c r="A709" s="74" t="s">
        <v>248</v>
      </c>
      <c r="B709" s="436">
        <v>22.0014</v>
      </c>
      <c r="C709" s="436">
        <v>16.204799999999999</v>
      </c>
      <c r="D709" s="436">
        <v>73.653494777605061</v>
      </c>
      <c r="E709" s="492" t="s">
        <v>249</v>
      </c>
    </row>
    <row r="710" spans="1:5">
      <c r="A710" s="43" t="s">
        <v>9</v>
      </c>
      <c r="B710" s="436">
        <v>22.0014</v>
      </c>
      <c r="C710" s="436">
        <v>16.204799999999999</v>
      </c>
      <c r="D710" s="436">
        <v>73.653494777605061</v>
      </c>
      <c r="E710" s="492"/>
    </row>
    <row r="711" spans="1:5">
      <c r="A711" s="57" t="s">
        <v>10</v>
      </c>
      <c r="B711" s="440">
        <v>0</v>
      </c>
      <c r="C711" s="440">
        <v>0</v>
      </c>
      <c r="D711" s="440">
        <v>0</v>
      </c>
      <c r="E711" s="492"/>
    </row>
    <row r="712" spans="1:5">
      <c r="A712" s="57" t="s">
        <v>11</v>
      </c>
      <c r="B712" s="440">
        <v>22.0014</v>
      </c>
      <c r="C712" s="440">
        <v>16.204799999999999</v>
      </c>
      <c r="D712" s="440">
        <v>73.653494777605061</v>
      </c>
      <c r="E712" s="492"/>
    </row>
    <row r="713" spans="1:5">
      <c r="A713" s="57" t="s">
        <v>12</v>
      </c>
      <c r="B713" s="440">
        <v>0</v>
      </c>
      <c r="C713" s="440">
        <v>0</v>
      </c>
      <c r="D713" s="440">
        <v>0</v>
      </c>
      <c r="E713" s="492"/>
    </row>
    <row r="714" spans="1:5">
      <c r="A714" s="57" t="s">
        <v>13</v>
      </c>
      <c r="B714" s="440">
        <v>0</v>
      </c>
      <c r="C714" s="440">
        <v>0</v>
      </c>
      <c r="D714" s="440">
        <v>0</v>
      </c>
      <c r="E714" s="492"/>
    </row>
    <row r="715" spans="1:5" ht="33">
      <c r="A715" s="74" t="s">
        <v>250</v>
      </c>
      <c r="B715" s="436">
        <v>31158.298999999999</v>
      </c>
      <c r="C715" s="436">
        <v>28459.554</v>
      </c>
      <c r="D715" s="436">
        <v>91.338599709823697</v>
      </c>
      <c r="E715" s="492" t="s">
        <v>251</v>
      </c>
    </row>
    <row r="716" spans="1:5">
      <c r="A716" s="43" t="s">
        <v>9</v>
      </c>
      <c r="B716" s="436">
        <v>31158.298999999999</v>
      </c>
      <c r="C716" s="436">
        <v>28459.554</v>
      </c>
      <c r="D716" s="436">
        <v>91.338599709823697</v>
      </c>
      <c r="E716" s="492"/>
    </row>
    <row r="717" spans="1:5">
      <c r="A717" s="57" t="s">
        <v>11</v>
      </c>
      <c r="B717" s="440">
        <v>31158.298999999999</v>
      </c>
      <c r="C717" s="440">
        <v>28459.554</v>
      </c>
      <c r="D717" s="440">
        <v>91.338599709823697</v>
      </c>
      <c r="E717" s="492"/>
    </row>
    <row r="718" spans="1:5" ht="33">
      <c r="A718" s="74" t="s">
        <v>252</v>
      </c>
      <c r="B718" s="436">
        <v>41291.244000000006</v>
      </c>
      <c r="C718" s="436">
        <v>41028.069000000003</v>
      </c>
      <c r="D718" s="436">
        <v>99.362637270022674</v>
      </c>
      <c r="E718" s="492"/>
    </row>
    <row r="719" spans="1:5">
      <c r="A719" s="493" t="s">
        <v>9</v>
      </c>
      <c r="B719" s="436">
        <v>41291.244000000006</v>
      </c>
      <c r="C719" s="436">
        <v>41028.069000000003</v>
      </c>
      <c r="D719" s="436">
        <v>99.362637270022674</v>
      </c>
      <c r="E719" s="492"/>
    </row>
    <row r="720" spans="1:5">
      <c r="A720" s="494" t="s">
        <v>10</v>
      </c>
      <c r="B720" s="440">
        <v>26287.996000000003</v>
      </c>
      <c r="C720" s="440">
        <v>26288.001000000004</v>
      </c>
      <c r="D720" s="440">
        <v>100.0000190200881</v>
      </c>
      <c r="E720" s="492"/>
    </row>
    <row r="721" spans="1:5">
      <c r="A721" s="494" t="s">
        <v>11</v>
      </c>
      <c r="B721" s="440">
        <v>15003.248000000003</v>
      </c>
      <c r="C721" s="440">
        <v>14740.068000000001</v>
      </c>
      <c r="D721" s="440">
        <v>98.245846499371325</v>
      </c>
      <c r="E721" s="492"/>
    </row>
    <row r="722" spans="1:5">
      <c r="A722" s="57" t="s">
        <v>12</v>
      </c>
      <c r="B722" s="440">
        <v>0</v>
      </c>
      <c r="C722" s="440">
        <v>0</v>
      </c>
      <c r="D722" s="440">
        <v>0</v>
      </c>
      <c r="E722" s="492"/>
    </row>
    <row r="723" spans="1:5">
      <c r="A723" s="57" t="s">
        <v>13</v>
      </c>
      <c r="B723" s="440">
        <v>0</v>
      </c>
      <c r="C723" s="440">
        <v>0</v>
      </c>
      <c r="D723" s="440">
        <v>0</v>
      </c>
      <c r="E723" s="492"/>
    </row>
    <row r="724" spans="1:5" ht="33">
      <c r="A724" s="74" t="s">
        <v>253</v>
      </c>
      <c r="B724" s="436">
        <f>B725</f>
        <v>35698.044000000009</v>
      </c>
      <c r="C724" s="436">
        <f t="shared" ref="C724:D724" si="64">C725</f>
        <v>35650.719000000005</v>
      </c>
      <c r="D724" s="436">
        <f t="shared" si="64"/>
        <v>99.867429711274923</v>
      </c>
      <c r="E724" s="492"/>
    </row>
    <row r="725" spans="1:5">
      <c r="A725" s="43" t="s">
        <v>9</v>
      </c>
      <c r="B725" s="436">
        <v>35698.044000000009</v>
      </c>
      <c r="C725" s="436">
        <v>35650.719000000005</v>
      </c>
      <c r="D725" s="436">
        <v>99.867429711274923</v>
      </c>
      <c r="E725" s="492"/>
    </row>
    <row r="726" spans="1:5">
      <c r="A726" s="57" t="s">
        <v>10</v>
      </c>
      <c r="B726" s="440">
        <v>26287.996000000003</v>
      </c>
      <c r="C726" s="440">
        <v>26288.001000000004</v>
      </c>
      <c r="D726" s="440">
        <v>100.0000190200881</v>
      </c>
      <c r="E726" s="492"/>
    </row>
    <row r="727" spans="1:5">
      <c r="A727" s="57" t="s">
        <v>11</v>
      </c>
      <c r="B727" s="440">
        <v>9410.0480000000025</v>
      </c>
      <c r="C727" s="440">
        <v>9362.7180000000008</v>
      </c>
      <c r="D727" s="440">
        <v>99.497027007726189</v>
      </c>
      <c r="E727" s="492"/>
    </row>
    <row r="728" spans="1:5">
      <c r="A728" s="57" t="s">
        <v>12</v>
      </c>
      <c r="B728" s="440">
        <v>0</v>
      </c>
      <c r="C728" s="440">
        <v>0</v>
      </c>
      <c r="D728" s="440">
        <v>0</v>
      </c>
      <c r="E728" s="492"/>
    </row>
    <row r="729" spans="1:5">
      <c r="A729" s="57" t="s">
        <v>13</v>
      </c>
      <c r="B729" s="440">
        <v>0</v>
      </c>
      <c r="C729" s="440">
        <v>0</v>
      </c>
      <c r="D729" s="440">
        <v>0</v>
      </c>
      <c r="E729" s="492"/>
    </row>
    <row r="730" spans="1:5" ht="60">
      <c r="A730" s="74" t="s">
        <v>254</v>
      </c>
      <c r="B730" s="436">
        <v>35698.044000000009</v>
      </c>
      <c r="C730" s="436">
        <v>35650.719000000005</v>
      </c>
      <c r="D730" s="436">
        <v>99.867429711274923</v>
      </c>
      <c r="E730" s="492" t="s">
        <v>255</v>
      </c>
    </row>
    <row r="731" spans="1:5">
      <c r="A731" s="43" t="s">
        <v>9</v>
      </c>
      <c r="B731" s="436">
        <v>35698.044000000009</v>
      </c>
      <c r="C731" s="436">
        <v>35650.719000000005</v>
      </c>
      <c r="D731" s="436">
        <v>99.867429711274923</v>
      </c>
      <c r="E731" s="492"/>
    </row>
    <row r="732" spans="1:5">
      <c r="A732" s="57" t="s">
        <v>10</v>
      </c>
      <c r="B732" s="440">
        <v>26287.996000000003</v>
      </c>
      <c r="C732" s="440">
        <v>26288.001000000004</v>
      </c>
      <c r="D732" s="440">
        <v>100.0000190200881</v>
      </c>
      <c r="E732" s="492"/>
    </row>
    <row r="733" spans="1:5">
      <c r="A733" s="57" t="s">
        <v>11</v>
      </c>
      <c r="B733" s="440">
        <v>9410.0480000000025</v>
      </c>
      <c r="C733" s="440">
        <v>9362.7180000000008</v>
      </c>
      <c r="D733" s="440">
        <v>99.497027007726189</v>
      </c>
      <c r="E733" s="492"/>
    </row>
    <row r="734" spans="1:5">
      <c r="A734" s="57" t="s">
        <v>12</v>
      </c>
      <c r="B734" s="440">
        <v>0</v>
      </c>
      <c r="C734" s="440">
        <v>0</v>
      </c>
      <c r="D734" s="440">
        <v>0</v>
      </c>
      <c r="E734" s="492"/>
    </row>
    <row r="735" spans="1:5">
      <c r="A735" s="57" t="s">
        <v>13</v>
      </c>
      <c r="B735" s="440">
        <v>0</v>
      </c>
      <c r="C735" s="440">
        <v>0</v>
      </c>
      <c r="D735" s="440">
        <v>0</v>
      </c>
      <c r="E735" s="492"/>
    </row>
    <row r="736" spans="1:5" ht="49.5">
      <c r="A736" s="74" t="s">
        <v>256</v>
      </c>
      <c r="B736" s="436">
        <v>5593.2</v>
      </c>
      <c r="C736" s="436">
        <v>5377.35</v>
      </c>
      <c r="D736" s="436">
        <v>96.140849603089478</v>
      </c>
      <c r="E736" s="492" t="s">
        <v>257</v>
      </c>
    </row>
    <row r="737" spans="1:5">
      <c r="A737" s="43" t="s">
        <v>9</v>
      </c>
      <c r="B737" s="436">
        <v>5593.2</v>
      </c>
      <c r="C737" s="436">
        <v>5377.35</v>
      </c>
      <c r="D737" s="436">
        <v>96.140849603089478</v>
      </c>
      <c r="E737" s="492"/>
    </row>
    <row r="738" spans="1:5">
      <c r="A738" s="57" t="s">
        <v>10</v>
      </c>
      <c r="B738" s="440">
        <v>0</v>
      </c>
      <c r="C738" s="440">
        <v>0</v>
      </c>
      <c r="D738" s="440">
        <v>0</v>
      </c>
      <c r="E738" s="492"/>
    </row>
    <row r="739" spans="1:5">
      <c r="A739" s="57" t="s">
        <v>11</v>
      </c>
      <c r="B739" s="440">
        <v>5593.2</v>
      </c>
      <c r="C739" s="440">
        <v>5377.35</v>
      </c>
      <c r="D739" s="440">
        <v>96.140849603089478</v>
      </c>
      <c r="E739" s="492"/>
    </row>
    <row r="740" spans="1:5" ht="33">
      <c r="A740" s="74" t="s">
        <v>258</v>
      </c>
      <c r="B740" s="436">
        <v>6706.9000000000005</v>
      </c>
      <c r="C740" s="436">
        <v>6705.0659999999998</v>
      </c>
      <c r="D740" s="436">
        <v>99.972655026912577</v>
      </c>
      <c r="E740" s="492"/>
    </row>
    <row r="741" spans="1:5">
      <c r="A741" s="43" t="s">
        <v>9</v>
      </c>
      <c r="B741" s="436">
        <v>6706.9000000000005</v>
      </c>
      <c r="C741" s="436">
        <v>6705.0659999999998</v>
      </c>
      <c r="D741" s="436">
        <v>99.972655026912577</v>
      </c>
      <c r="E741" s="492"/>
    </row>
    <row r="742" spans="1:5">
      <c r="A742" s="57" t="s">
        <v>10</v>
      </c>
      <c r="B742" s="440">
        <v>2527</v>
      </c>
      <c r="C742" s="440">
        <v>2526.9989999999998</v>
      </c>
      <c r="D742" s="440">
        <v>99.999960427384238</v>
      </c>
      <c r="E742" s="492"/>
    </row>
    <row r="743" spans="1:5">
      <c r="A743" s="57" t="s">
        <v>11</v>
      </c>
      <c r="B743" s="440">
        <v>4179.9000000000005</v>
      </c>
      <c r="C743" s="440">
        <v>4178.067</v>
      </c>
      <c r="D743" s="440">
        <v>99.956147276250618</v>
      </c>
      <c r="E743" s="492"/>
    </row>
    <row r="744" spans="1:5">
      <c r="A744" s="57" t="s">
        <v>12</v>
      </c>
      <c r="B744" s="440">
        <v>0</v>
      </c>
      <c r="C744" s="440">
        <v>0</v>
      </c>
      <c r="D744" s="440">
        <v>0</v>
      </c>
      <c r="E744" s="492"/>
    </row>
    <row r="745" spans="1:5">
      <c r="A745" s="57" t="s">
        <v>13</v>
      </c>
      <c r="B745" s="440">
        <v>0</v>
      </c>
      <c r="C745" s="440">
        <v>0</v>
      </c>
      <c r="D745" s="440">
        <v>0</v>
      </c>
      <c r="E745" s="492"/>
    </row>
    <row r="746" spans="1:5" ht="49.5">
      <c r="A746" s="74" t="s">
        <v>259</v>
      </c>
      <c r="B746" s="436">
        <f>B747</f>
        <v>216.89999999999998</v>
      </c>
      <c r="C746" s="436">
        <f t="shared" ref="C746:D746" si="65">C747</f>
        <v>215.06599999999997</v>
      </c>
      <c r="D746" s="436">
        <f t="shared" si="65"/>
        <v>99.154449054863989</v>
      </c>
      <c r="E746" s="492"/>
    </row>
    <row r="747" spans="1:5">
      <c r="A747" s="43" t="s">
        <v>9</v>
      </c>
      <c r="B747" s="436">
        <v>216.89999999999998</v>
      </c>
      <c r="C747" s="436">
        <v>215.06599999999997</v>
      </c>
      <c r="D747" s="436">
        <v>99.154449054863989</v>
      </c>
      <c r="E747" s="492"/>
    </row>
    <row r="748" spans="1:5">
      <c r="A748" s="57" t="s">
        <v>10</v>
      </c>
      <c r="B748" s="440">
        <v>0</v>
      </c>
      <c r="C748" s="440">
        <v>0</v>
      </c>
      <c r="D748" s="440">
        <v>0</v>
      </c>
      <c r="E748" s="492"/>
    </row>
    <row r="749" spans="1:5">
      <c r="A749" s="57" t="s">
        <v>10</v>
      </c>
      <c r="B749" s="440">
        <v>100</v>
      </c>
      <c r="C749" s="440">
        <v>99.998999999999995</v>
      </c>
      <c r="D749" s="440">
        <v>99.998999999999995</v>
      </c>
      <c r="E749" s="492"/>
    </row>
    <row r="750" spans="1:5">
      <c r="A750" s="57" t="s">
        <v>11</v>
      </c>
      <c r="B750" s="440">
        <v>116.89999999999999</v>
      </c>
      <c r="C750" s="440">
        <v>115.06699999999999</v>
      </c>
      <c r="D750" s="440">
        <v>98.431993156544053</v>
      </c>
      <c r="E750" s="492"/>
    </row>
    <row r="751" spans="1:5" ht="132">
      <c r="A751" s="74" t="s">
        <v>260</v>
      </c>
      <c r="B751" s="436">
        <v>66.899999999999991</v>
      </c>
      <c r="C751" s="436">
        <v>66.86</v>
      </c>
      <c r="D751" s="436">
        <v>99.940209267563546</v>
      </c>
      <c r="E751" s="492"/>
    </row>
    <row r="752" spans="1:5">
      <c r="A752" s="43" t="s">
        <v>9</v>
      </c>
      <c r="B752" s="436">
        <v>66.899999999999991</v>
      </c>
      <c r="C752" s="436">
        <v>66.86</v>
      </c>
      <c r="D752" s="436">
        <v>99.940209267563546</v>
      </c>
      <c r="E752" s="492"/>
    </row>
    <row r="753" spans="1:5">
      <c r="A753" s="57" t="s">
        <v>10</v>
      </c>
      <c r="B753" s="440">
        <v>0</v>
      </c>
      <c r="C753" s="440">
        <v>0</v>
      </c>
      <c r="D753" s="440">
        <v>0</v>
      </c>
      <c r="E753" s="492"/>
    </row>
    <row r="754" spans="1:5">
      <c r="A754" s="57" t="s">
        <v>11</v>
      </c>
      <c r="B754" s="440">
        <v>66.899999999999991</v>
      </c>
      <c r="C754" s="440">
        <v>66.86</v>
      </c>
      <c r="D754" s="440">
        <v>99.940209267563546</v>
      </c>
      <c r="E754" s="492"/>
    </row>
    <row r="755" spans="1:5">
      <c r="A755" s="57" t="s">
        <v>12</v>
      </c>
      <c r="B755" s="440">
        <v>0</v>
      </c>
      <c r="C755" s="440">
        <v>0</v>
      </c>
      <c r="D755" s="440">
        <v>0</v>
      </c>
      <c r="E755" s="492"/>
    </row>
    <row r="756" spans="1:5">
      <c r="A756" s="57" t="s">
        <v>13</v>
      </c>
      <c r="B756" s="440">
        <v>0</v>
      </c>
      <c r="C756" s="440">
        <v>0</v>
      </c>
      <c r="D756" s="440">
        <v>0</v>
      </c>
      <c r="E756" s="492"/>
    </row>
    <row r="757" spans="1:5" ht="33">
      <c r="A757" s="74" t="s">
        <v>261</v>
      </c>
      <c r="B757" s="436">
        <v>150</v>
      </c>
      <c r="C757" s="436">
        <v>148.20599999999999</v>
      </c>
      <c r="D757" s="436">
        <v>98.803999999999988</v>
      </c>
      <c r="E757" s="492"/>
    </row>
    <row r="758" spans="1:5">
      <c r="A758" s="43" t="s">
        <v>9</v>
      </c>
      <c r="B758" s="436">
        <v>150</v>
      </c>
      <c r="C758" s="436">
        <v>148.20599999999999</v>
      </c>
      <c r="D758" s="436">
        <v>98.803999999999988</v>
      </c>
      <c r="E758" s="492"/>
    </row>
    <row r="759" spans="1:5">
      <c r="A759" s="57" t="s">
        <v>10</v>
      </c>
      <c r="B759" s="440">
        <v>0</v>
      </c>
      <c r="C759" s="440">
        <v>0</v>
      </c>
      <c r="D759" s="440">
        <v>0</v>
      </c>
      <c r="E759" s="492"/>
    </row>
    <row r="760" spans="1:5">
      <c r="A760" s="57" t="s">
        <v>10</v>
      </c>
      <c r="B760" s="440">
        <v>100</v>
      </c>
      <c r="C760" s="440">
        <v>99.998999999999995</v>
      </c>
      <c r="D760" s="440">
        <v>99.998999999999995</v>
      </c>
      <c r="E760" s="492"/>
    </row>
    <row r="761" spans="1:5">
      <c r="A761" s="57" t="s">
        <v>11</v>
      </c>
      <c r="B761" s="440">
        <v>50</v>
      </c>
      <c r="C761" s="440">
        <v>48.206999999999994</v>
      </c>
      <c r="D761" s="440">
        <v>96.413999999999987</v>
      </c>
      <c r="E761" s="492"/>
    </row>
    <row r="762" spans="1:5">
      <c r="A762" s="57" t="s">
        <v>12</v>
      </c>
      <c r="B762" s="440">
        <v>0</v>
      </c>
      <c r="C762" s="440">
        <v>0</v>
      </c>
      <c r="D762" s="440">
        <v>0</v>
      </c>
      <c r="E762" s="492"/>
    </row>
    <row r="763" spans="1:5">
      <c r="A763" s="57" t="s">
        <v>13</v>
      </c>
      <c r="B763" s="440">
        <v>0</v>
      </c>
      <c r="C763" s="440">
        <v>0</v>
      </c>
      <c r="D763" s="440">
        <v>0</v>
      </c>
      <c r="E763" s="492"/>
    </row>
    <row r="764" spans="1:5" ht="99">
      <c r="A764" s="74" t="s">
        <v>262</v>
      </c>
      <c r="B764" s="436">
        <v>0</v>
      </c>
      <c r="C764" s="436">
        <v>0</v>
      </c>
      <c r="D764" s="436">
        <v>0</v>
      </c>
      <c r="E764" s="492"/>
    </row>
    <row r="765" spans="1:5">
      <c r="A765" s="43" t="s">
        <v>9</v>
      </c>
      <c r="B765" s="436">
        <v>0</v>
      </c>
      <c r="C765" s="436">
        <v>0</v>
      </c>
      <c r="D765" s="436">
        <v>0</v>
      </c>
      <c r="E765" s="492"/>
    </row>
    <row r="766" spans="1:5">
      <c r="A766" s="57" t="s">
        <v>10</v>
      </c>
      <c r="B766" s="440">
        <v>0</v>
      </c>
      <c r="C766" s="440">
        <v>0</v>
      </c>
      <c r="D766" s="440">
        <v>0</v>
      </c>
      <c r="E766" s="492"/>
    </row>
    <row r="767" spans="1:5">
      <c r="A767" s="57" t="s">
        <v>11</v>
      </c>
      <c r="B767" s="440">
        <v>0</v>
      </c>
      <c r="C767" s="440">
        <v>0</v>
      </c>
      <c r="D767" s="440">
        <v>0</v>
      </c>
      <c r="E767" s="492"/>
    </row>
    <row r="768" spans="1:5">
      <c r="A768" s="57" t="s">
        <v>12</v>
      </c>
      <c r="B768" s="440">
        <v>0</v>
      </c>
      <c r="C768" s="440">
        <v>0</v>
      </c>
      <c r="D768" s="440">
        <v>0</v>
      </c>
      <c r="E768" s="492"/>
    </row>
    <row r="769" spans="1:5">
      <c r="A769" s="57" t="s">
        <v>13</v>
      </c>
      <c r="B769" s="440">
        <v>0</v>
      </c>
      <c r="C769" s="440">
        <v>0</v>
      </c>
      <c r="D769" s="440">
        <v>0</v>
      </c>
      <c r="E769" s="492"/>
    </row>
    <row r="770" spans="1:5" ht="66">
      <c r="A770" s="74" t="s">
        <v>263</v>
      </c>
      <c r="B770" s="436">
        <f>B771</f>
        <v>6190</v>
      </c>
      <c r="C770" s="436">
        <f t="shared" ref="C770:D770" si="66">C771</f>
        <v>6190</v>
      </c>
      <c r="D770" s="436">
        <f t="shared" si="66"/>
        <v>100</v>
      </c>
      <c r="E770" s="492"/>
    </row>
    <row r="771" spans="1:5">
      <c r="A771" s="43" t="s">
        <v>9</v>
      </c>
      <c r="B771" s="436">
        <v>6190</v>
      </c>
      <c r="C771" s="436">
        <v>6190</v>
      </c>
      <c r="D771" s="436">
        <v>100</v>
      </c>
      <c r="E771" s="492"/>
    </row>
    <row r="772" spans="1:5">
      <c r="A772" s="57" t="s">
        <v>10</v>
      </c>
      <c r="B772" s="440">
        <v>0</v>
      </c>
      <c r="C772" s="440">
        <v>0</v>
      </c>
      <c r="D772" s="440">
        <v>0</v>
      </c>
      <c r="E772" s="492"/>
    </row>
    <row r="773" spans="1:5">
      <c r="A773" s="57" t="s">
        <v>10</v>
      </c>
      <c r="B773" s="440">
        <v>2278.6</v>
      </c>
      <c r="C773" s="440">
        <v>2278.6</v>
      </c>
      <c r="D773" s="440">
        <v>100</v>
      </c>
      <c r="E773" s="492"/>
    </row>
    <row r="774" spans="1:5">
      <c r="A774" s="57" t="s">
        <v>11</v>
      </c>
      <c r="B774" s="440">
        <v>3911.4</v>
      </c>
      <c r="C774" s="440">
        <v>3911.4</v>
      </c>
      <c r="D774" s="440">
        <v>100</v>
      </c>
      <c r="E774" s="492"/>
    </row>
    <row r="775" spans="1:5" ht="115.5">
      <c r="A775" s="74" t="s">
        <v>264</v>
      </c>
      <c r="B775" s="436">
        <v>0</v>
      </c>
      <c r="C775" s="436">
        <v>0</v>
      </c>
      <c r="D775" s="436">
        <v>0</v>
      </c>
      <c r="E775" s="492"/>
    </row>
    <row r="776" spans="1:5">
      <c r="A776" s="43" t="s">
        <v>9</v>
      </c>
      <c r="B776" s="436">
        <v>0</v>
      </c>
      <c r="C776" s="436">
        <v>0</v>
      </c>
      <c r="D776" s="436">
        <v>0</v>
      </c>
      <c r="E776" s="492"/>
    </row>
    <row r="777" spans="1:5">
      <c r="A777" s="57" t="s">
        <v>10</v>
      </c>
      <c r="B777" s="440">
        <v>0</v>
      </c>
      <c r="C777" s="440">
        <v>0</v>
      </c>
      <c r="D777" s="440">
        <v>0</v>
      </c>
      <c r="E777" s="492"/>
    </row>
    <row r="778" spans="1:5">
      <c r="A778" s="57" t="s">
        <v>10</v>
      </c>
      <c r="B778" s="440">
        <v>0</v>
      </c>
      <c r="C778" s="440">
        <v>0</v>
      </c>
      <c r="D778" s="440">
        <v>0</v>
      </c>
      <c r="E778" s="492"/>
    </row>
    <row r="779" spans="1:5">
      <c r="A779" s="57" t="s">
        <v>11</v>
      </c>
      <c r="B779" s="440">
        <v>0</v>
      </c>
      <c r="C779" s="440">
        <v>0</v>
      </c>
      <c r="D779" s="440">
        <v>0</v>
      </c>
      <c r="E779" s="492"/>
    </row>
    <row r="780" spans="1:5">
      <c r="A780" s="57" t="s">
        <v>12</v>
      </c>
      <c r="B780" s="440">
        <v>0</v>
      </c>
      <c r="C780" s="440">
        <v>0</v>
      </c>
      <c r="D780" s="440">
        <v>0</v>
      </c>
      <c r="E780" s="492"/>
    </row>
    <row r="781" spans="1:5">
      <c r="A781" s="57" t="s">
        <v>13</v>
      </c>
      <c r="B781" s="440">
        <v>0</v>
      </c>
      <c r="C781" s="440">
        <v>0</v>
      </c>
      <c r="D781" s="440">
        <v>0</v>
      </c>
      <c r="E781" s="492"/>
    </row>
    <row r="782" spans="1:5" ht="99">
      <c r="A782" s="74" t="s">
        <v>265</v>
      </c>
      <c r="B782" s="436">
        <v>1500</v>
      </c>
      <c r="C782" s="436">
        <v>1500</v>
      </c>
      <c r="D782" s="436">
        <v>100</v>
      </c>
      <c r="E782" s="492" t="s">
        <v>266</v>
      </c>
    </row>
    <row r="783" spans="1:5">
      <c r="A783" s="43" t="s">
        <v>9</v>
      </c>
      <c r="B783" s="436">
        <v>1500</v>
      </c>
      <c r="C783" s="436">
        <v>1500</v>
      </c>
      <c r="D783" s="436">
        <v>100</v>
      </c>
      <c r="E783" s="492"/>
    </row>
    <row r="784" spans="1:5">
      <c r="A784" s="57" t="s">
        <v>10</v>
      </c>
      <c r="B784" s="440">
        <v>0</v>
      </c>
      <c r="C784" s="440">
        <v>0</v>
      </c>
      <c r="D784" s="440">
        <v>0</v>
      </c>
      <c r="E784" s="492"/>
    </row>
    <row r="785" spans="1:5">
      <c r="A785" s="57" t="s">
        <v>10</v>
      </c>
      <c r="B785" s="440">
        <v>673.3</v>
      </c>
      <c r="C785" s="440">
        <v>673.3</v>
      </c>
      <c r="D785" s="440">
        <v>100</v>
      </c>
      <c r="E785" s="492"/>
    </row>
    <row r="786" spans="1:5">
      <c r="A786" s="57" t="s">
        <v>11</v>
      </c>
      <c r="B786" s="440">
        <v>826.7</v>
      </c>
      <c r="C786" s="440">
        <v>826.7</v>
      </c>
      <c r="D786" s="440">
        <v>100</v>
      </c>
      <c r="E786" s="492"/>
    </row>
    <row r="787" spans="1:5">
      <c r="A787" s="57" t="s">
        <v>12</v>
      </c>
      <c r="B787" s="440">
        <v>0</v>
      </c>
      <c r="C787" s="440">
        <v>0</v>
      </c>
      <c r="D787" s="440">
        <v>0</v>
      </c>
      <c r="E787" s="492"/>
    </row>
    <row r="788" spans="1:5">
      <c r="A788" s="57" t="s">
        <v>13</v>
      </c>
      <c r="B788" s="440">
        <v>0</v>
      </c>
      <c r="C788" s="440">
        <v>0</v>
      </c>
      <c r="D788" s="440">
        <v>0</v>
      </c>
      <c r="E788" s="492"/>
    </row>
    <row r="789" spans="1:5" ht="33">
      <c r="A789" s="74" t="s">
        <v>267</v>
      </c>
      <c r="B789" s="436">
        <v>800</v>
      </c>
      <c r="C789" s="436">
        <v>800</v>
      </c>
      <c r="D789" s="436">
        <v>100</v>
      </c>
      <c r="E789" s="492" t="s">
        <v>266</v>
      </c>
    </row>
    <row r="790" spans="1:5">
      <c r="A790" s="43" t="s">
        <v>9</v>
      </c>
      <c r="B790" s="436">
        <v>800</v>
      </c>
      <c r="C790" s="436">
        <v>800</v>
      </c>
      <c r="D790" s="436">
        <v>100</v>
      </c>
      <c r="E790" s="492"/>
    </row>
    <row r="791" spans="1:5">
      <c r="A791" s="57" t="s">
        <v>10</v>
      </c>
      <c r="B791" s="440">
        <v>0</v>
      </c>
      <c r="C791" s="440">
        <v>0</v>
      </c>
      <c r="D791" s="440">
        <v>0</v>
      </c>
      <c r="E791" s="492"/>
    </row>
    <row r="792" spans="1:5">
      <c r="A792" s="57" t="s">
        <v>10</v>
      </c>
      <c r="B792" s="440">
        <v>500</v>
      </c>
      <c r="C792" s="440">
        <v>500</v>
      </c>
      <c r="D792" s="440">
        <v>100</v>
      </c>
      <c r="E792" s="492"/>
    </row>
    <row r="793" spans="1:5">
      <c r="A793" s="57" t="s">
        <v>11</v>
      </c>
      <c r="B793" s="440">
        <v>300</v>
      </c>
      <c r="C793" s="440">
        <v>300</v>
      </c>
      <c r="D793" s="440">
        <v>100</v>
      </c>
      <c r="E793" s="492"/>
    </row>
    <row r="794" spans="1:5">
      <c r="A794" s="57" t="s">
        <v>12</v>
      </c>
      <c r="B794" s="440">
        <v>0</v>
      </c>
      <c r="C794" s="440">
        <v>0</v>
      </c>
      <c r="D794" s="440">
        <v>0</v>
      </c>
      <c r="E794" s="492"/>
    </row>
    <row r="795" spans="1:5">
      <c r="A795" s="57" t="s">
        <v>13</v>
      </c>
      <c r="B795" s="440">
        <v>0</v>
      </c>
      <c r="C795" s="440">
        <v>0</v>
      </c>
      <c r="D795" s="440">
        <v>0</v>
      </c>
      <c r="E795" s="492"/>
    </row>
    <row r="796" spans="1:5" ht="90">
      <c r="A796" s="74" t="s">
        <v>268</v>
      </c>
      <c r="B796" s="436">
        <v>800</v>
      </c>
      <c r="C796" s="436">
        <v>800</v>
      </c>
      <c r="D796" s="436">
        <v>100</v>
      </c>
      <c r="E796" s="492" t="s">
        <v>269</v>
      </c>
    </row>
    <row r="797" spans="1:5">
      <c r="A797" s="43" t="s">
        <v>9</v>
      </c>
      <c r="B797" s="436">
        <v>800</v>
      </c>
      <c r="C797" s="436">
        <v>800</v>
      </c>
      <c r="D797" s="436">
        <v>100</v>
      </c>
      <c r="E797" s="492"/>
    </row>
    <row r="798" spans="1:5">
      <c r="A798" s="57" t="s">
        <v>10</v>
      </c>
      <c r="B798" s="440">
        <v>0</v>
      </c>
      <c r="C798" s="440">
        <v>0</v>
      </c>
      <c r="D798" s="440">
        <v>0</v>
      </c>
      <c r="E798" s="492"/>
    </row>
    <row r="799" spans="1:5">
      <c r="A799" s="57" t="s">
        <v>10</v>
      </c>
      <c r="B799" s="440">
        <v>255.1</v>
      </c>
      <c r="C799" s="440">
        <v>255.1</v>
      </c>
      <c r="D799" s="440">
        <v>100</v>
      </c>
      <c r="E799" s="492"/>
    </row>
    <row r="800" spans="1:5">
      <c r="A800" s="57" t="s">
        <v>11</v>
      </c>
      <c r="B800" s="440">
        <v>544.9</v>
      </c>
      <c r="C800" s="440">
        <v>544.9</v>
      </c>
      <c r="D800" s="440">
        <v>100</v>
      </c>
      <c r="E800" s="492"/>
    </row>
    <row r="801" spans="1:5">
      <c r="A801" s="57" t="s">
        <v>12</v>
      </c>
      <c r="B801" s="440">
        <v>0</v>
      </c>
      <c r="C801" s="440">
        <v>0</v>
      </c>
      <c r="D801" s="440">
        <v>0</v>
      </c>
      <c r="E801" s="492"/>
    </row>
    <row r="802" spans="1:5">
      <c r="A802" s="57" t="s">
        <v>13</v>
      </c>
      <c r="B802" s="440">
        <v>0</v>
      </c>
      <c r="C802" s="440">
        <v>0</v>
      </c>
      <c r="D802" s="440">
        <v>0</v>
      </c>
      <c r="E802" s="492"/>
    </row>
    <row r="803" spans="1:5" ht="60">
      <c r="A803" s="74" t="s">
        <v>270</v>
      </c>
      <c r="B803" s="436">
        <v>600</v>
      </c>
      <c r="C803" s="436">
        <v>600</v>
      </c>
      <c r="D803" s="436">
        <v>100</v>
      </c>
      <c r="E803" s="492" t="s">
        <v>271</v>
      </c>
    </row>
    <row r="804" spans="1:5">
      <c r="A804" s="43" t="s">
        <v>9</v>
      </c>
      <c r="B804" s="436">
        <v>600</v>
      </c>
      <c r="C804" s="436">
        <v>600</v>
      </c>
      <c r="D804" s="436">
        <v>100</v>
      </c>
      <c r="E804" s="492"/>
    </row>
    <row r="805" spans="1:5">
      <c r="A805" s="57" t="s">
        <v>10</v>
      </c>
      <c r="B805" s="440">
        <v>0</v>
      </c>
      <c r="C805" s="440">
        <v>0</v>
      </c>
      <c r="D805" s="440">
        <v>0</v>
      </c>
      <c r="E805" s="492"/>
    </row>
    <row r="806" spans="1:5">
      <c r="A806" s="57" t="s">
        <v>10</v>
      </c>
      <c r="B806" s="440">
        <v>133.69999999999999</v>
      </c>
      <c r="C806" s="440">
        <v>133.69999999999999</v>
      </c>
      <c r="D806" s="440">
        <v>100</v>
      </c>
      <c r="E806" s="492"/>
    </row>
    <row r="807" spans="1:5">
      <c r="A807" s="57" t="s">
        <v>11</v>
      </c>
      <c r="B807" s="440">
        <v>466.3</v>
      </c>
      <c r="C807" s="440">
        <v>466.3</v>
      </c>
      <c r="D807" s="440">
        <v>100</v>
      </c>
      <c r="E807" s="492"/>
    </row>
    <row r="808" spans="1:5">
      <c r="A808" s="57" t="s">
        <v>12</v>
      </c>
      <c r="B808" s="440">
        <v>0</v>
      </c>
      <c r="C808" s="440">
        <v>0</v>
      </c>
      <c r="D808" s="440">
        <v>0</v>
      </c>
      <c r="E808" s="492"/>
    </row>
    <row r="809" spans="1:5">
      <c r="A809" s="57" t="s">
        <v>13</v>
      </c>
      <c r="B809" s="440">
        <v>0</v>
      </c>
      <c r="C809" s="440">
        <v>0</v>
      </c>
      <c r="D809" s="440">
        <v>0</v>
      </c>
      <c r="E809" s="492"/>
    </row>
    <row r="810" spans="1:5" ht="30" customHeight="1">
      <c r="A810" s="74" t="s">
        <v>272</v>
      </c>
      <c r="B810" s="436">
        <v>600</v>
      </c>
      <c r="C810" s="436">
        <v>600</v>
      </c>
      <c r="D810" s="436">
        <v>100</v>
      </c>
      <c r="E810" s="495" t="s">
        <v>333</v>
      </c>
    </row>
    <row r="811" spans="1:5">
      <c r="A811" s="43" t="s">
        <v>9</v>
      </c>
      <c r="B811" s="436">
        <v>600</v>
      </c>
      <c r="C811" s="436">
        <v>600</v>
      </c>
      <c r="D811" s="436">
        <v>100</v>
      </c>
      <c r="E811" s="496"/>
    </row>
    <row r="812" spans="1:5">
      <c r="A812" s="57" t="s">
        <v>10</v>
      </c>
      <c r="B812" s="440">
        <v>0</v>
      </c>
      <c r="C812" s="440">
        <v>0</v>
      </c>
      <c r="D812" s="440">
        <v>0</v>
      </c>
      <c r="E812" s="496"/>
    </row>
    <row r="813" spans="1:5">
      <c r="A813" s="57" t="s">
        <v>10</v>
      </c>
      <c r="B813" s="440">
        <v>317.2</v>
      </c>
      <c r="C813" s="440">
        <v>317.2</v>
      </c>
      <c r="D813" s="440">
        <v>100</v>
      </c>
      <c r="E813" s="496"/>
    </row>
    <row r="814" spans="1:5">
      <c r="A814" s="57" t="s">
        <v>11</v>
      </c>
      <c r="B814" s="440">
        <v>282.8</v>
      </c>
      <c r="C814" s="440">
        <v>282.8</v>
      </c>
      <c r="D814" s="440">
        <v>100</v>
      </c>
      <c r="E814" s="496"/>
    </row>
    <row r="815" spans="1:5">
      <c r="A815" s="57" t="s">
        <v>12</v>
      </c>
      <c r="B815" s="440">
        <v>0</v>
      </c>
      <c r="C815" s="440">
        <v>0</v>
      </c>
      <c r="D815" s="440">
        <v>0</v>
      </c>
      <c r="E815" s="496"/>
    </row>
    <row r="816" spans="1:5">
      <c r="A816" s="57" t="s">
        <v>13</v>
      </c>
      <c r="B816" s="440">
        <v>0</v>
      </c>
      <c r="C816" s="440">
        <v>0</v>
      </c>
      <c r="D816" s="440">
        <v>0</v>
      </c>
      <c r="E816" s="497"/>
    </row>
    <row r="817" spans="1:5" ht="99">
      <c r="A817" s="74" t="s">
        <v>273</v>
      </c>
      <c r="B817" s="436">
        <v>500</v>
      </c>
      <c r="C817" s="436">
        <v>500</v>
      </c>
      <c r="D817" s="436">
        <v>100</v>
      </c>
      <c r="E817" s="492"/>
    </row>
    <row r="818" spans="1:5">
      <c r="A818" s="43" t="s">
        <v>9</v>
      </c>
      <c r="B818" s="436">
        <v>500</v>
      </c>
      <c r="C818" s="436">
        <v>500</v>
      </c>
      <c r="D818" s="436">
        <v>100</v>
      </c>
      <c r="E818" s="492"/>
    </row>
    <row r="819" spans="1:5">
      <c r="A819" s="57" t="s">
        <v>10</v>
      </c>
      <c r="B819" s="440">
        <v>0</v>
      </c>
      <c r="C819" s="440">
        <v>0</v>
      </c>
      <c r="D819" s="440">
        <v>0</v>
      </c>
      <c r="E819" s="492"/>
    </row>
    <row r="820" spans="1:5">
      <c r="A820" s="57" t="s">
        <v>10</v>
      </c>
      <c r="B820" s="440">
        <v>399.3</v>
      </c>
      <c r="C820" s="440">
        <v>399.3</v>
      </c>
      <c r="D820" s="440">
        <v>100</v>
      </c>
      <c r="E820" s="492"/>
    </row>
    <row r="821" spans="1:5">
      <c r="A821" s="57" t="s">
        <v>11</v>
      </c>
      <c r="B821" s="440">
        <v>100.7</v>
      </c>
      <c r="C821" s="440">
        <v>100.7</v>
      </c>
      <c r="D821" s="440">
        <v>100</v>
      </c>
      <c r="E821" s="492"/>
    </row>
    <row r="822" spans="1:5">
      <c r="A822" s="57" t="s">
        <v>12</v>
      </c>
      <c r="B822" s="440">
        <v>0</v>
      </c>
      <c r="C822" s="440">
        <v>0</v>
      </c>
      <c r="D822" s="440">
        <v>0</v>
      </c>
      <c r="E822" s="492"/>
    </row>
    <row r="823" spans="1:5">
      <c r="A823" s="57" t="s">
        <v>13</v>
      </c>
      <c r="B823" s="440">
        <v>0</v>
      </c>
      <c r="C823" s="440">
        <v>0</v>
      </c>
      <c r="D823" s="440">
        <v>0</v>
      </c>
      <c r="E823" s="492"/>
    </row>
    <row r="824" spans="1:5" ht="33">
      <c r="A824" s="43" t="s">
        <v>274</v>
      </c>
      <c r="B824" s="436">
        <v>1390</v>
      </c>
      <c r="C824" s="436">
        <v>1390</v>
      </c>
      <c r="D824" s="436">
        <v>100</v>
      </c>
      <c r="E824" s="492"/>
    </row>
    <row r="825" spans="1:5">
      <c r="A825" s="43" t="s">
        <v>9</v>
      </c>
      <c r="B825" s="436">
        <v>1390</v>
      </c>
      <c r="C825" s="436">
        <v>1390</v>
      </c>
      <c r="D825" s="436">
        <v>100</v>
      </c>
      <c r="E825" s="492"/>
    </row>
    <row r="826" spans="1:5">
      <c r="A826" s="57" t="s">
        <v>10</v>
      </c>
      <c r="B826" s="440">
        <v>0</v>
      </c>
      <c r="C826" s="440">
        <v>0</v>
      </c>
      <c r="D826" s="440">
        <v>0</v>
      </c>
      <c r="E826" s="492"/>
    </row>
    <row r="827" spans="1:5">
      <c r="A827" s="57" t="s">
        <v>11</v>
      </c>
      <c r="B827" s="440">
        <v>1390</v>
      </c>
      <c r="C827" s="440">
        <v>1390</v>
      </c>
      <c r="D827" s="440">
        <v>100</v>
      </c>
      <c r="E827" s="492"/>
    </row>
    <row r="828" spans="1:5" ht="66">
      <c r="A828" s="74" t="s">
        <v>275</v>
      </c>
      <c r="B828" s="436">
        <f>B829</f>
        <v>300</v>
      </c>
      <c r="C828" s="436">
        <f t="shared" ref="C828:D828" si="67">C829</f>
        <v>300</v>
      </c>
      <c r="D828" s="436">
        <f t="shared" si="67"/>
        <v>100</v>
      </c>
      <c r="E828" s="492"/>
    </row>
    <row r="829" spans="1:5">
      <c r="A829" s="43" t="s">
        <v>9</v>
      </c>
      <c r="B829" s="436">
        <v>300</v>
      </c>
      <c r="C829" s="436">
        <v>300</v>
      </c>
      <c r="D829" s="436">
        <v>100</v>
      </c>
      <c r="E829" s="492"/>
    </row>
    <row r="830" spans="1:5">
      <c r="A830" s="57" t="s">
        <v>10</v>
      </c>
      <c r="B830" s="440">
        <v>0</v>
      </c>
      <c r="C830" s="440">
        <v>0</v>
      </c>
      <c r="D830" s="440">
        <v>0</v>
      </c>
      <c r="E830" s="492"/>
    </row>
    <row r="831" spans="1:5">
      <c r="A831" s="57" t="s">
        <v>10</v>
      </c>
      <c r="B831" s="440">
        <v>148.4</v>
      </c>
      <c r="C831" s="440">
        <v>148.4</v>
      </c>
      <c r="D831" s="440">
        <v>100</v>
      </c>
      <c r="E831" s="492"/>
    </row>
    <row r="832" spans="1:5">
      <c r="A832" s="57" t="s">
        <v>11</v>
      </c>
      <c r="B832" s="440">
        <v>151.6</v>
      </c>
      <c r="C832" s="440">
        <v>151.6</v>
      </c>
      <c r="D832" s="440">
        <v>100</v>
      </c>
      <c r="E832" s="492"/>
    </row>
    <row r="833" spans="1:5" ht="132">
      <c r="A833" s="74" t="s">
        <v>276</v>
      </c>
      <c r="B833" s="436">
        <v>300</v>
      </c>
      <c r="C833" s="436">
        <v>300</v>
      </c>
      <c r="D833" s="436">
        <v>100</v>
      </c>
      <c r="E833" s="492"/>
    </row>
    <row r="834" spans="1:5">
      <c r="A834" s="43" t="s">
        <v>9</v>
      </c>
      <c r="B834" s="436">
        <v>300</v>
      </c>
      <c r="C834" s="436">
        <v>300</v>
      </c>
      <c r="D834" s="436">
        <v>100</v>
      </c>
      <c r="E834" s="492"/>
    </row>
    <row r="835" spans="1:5">
      <c r="A835" s="57" t="s">
        <v>10</v>
      </c>
      <c r="B835" s="440">
        <v>0</v>
      </c>
      <c r="C835" s="440">
        <v>0</v>
      </c>
      <c r="D835" s="440">
        <v>0</v>
      </c>
      <c r="E835" s="492"/>
    </row>
    <row r="836" spans="1:5">
      <c r="A836" s="57" t="s">
        <v>10</v>
      </c>
      <c r="B836" s="440">
        <v>148.4</v>
      </c>
      <c r="C836" s="440">
        <v>148.4</v>
      </c>
      <c r="D836" s="440">
        <v>100</v>
      </c>
      <c r="E836" s="492"/>
    </row>
    <row r="837" spans="1:5">
      <c r="A837" s="57" t="s">
        <v>11</v>
      </c>
      <c r="B837" s="440">
        <v>151.6</v>
      </c>
      <c r="C837" s="440">
        <v>151.6</v>
      </c>
      <c r="D837" s="440">
        <v>100</v>
      </c>
      <c r="E837" s="492"/>
    </row>
    <row r="838" spans="1:5">
      <c r="A838" s="57" t="s">
        <v>12</v>
      </c>
      <c r="B838" s="440">
        <v>0</v>
      </c>
      <c r="C838" s="440">
        <v>0</v>
      </c>
      <c r="D838" s="440">
        <v>0</v>
      </c>
      <c r="E838" s="492"/>
    </row>
    <row r="839" spans="1:5">
      <c r="A839" s="57" t="s">
        <v>13</v>
      </c>
      <c r="B839" s="440">
        <v>0</v>
      </c>
      <c r="C839" s="440">
        <v>0</v>
      </c>
      <c r="D839" s="440">
        <v>0</v>
      </c>
      <c r="E839" s="492"/>
    </row>
    <row r="840" spans="1:5">
      <c r="A840" s="493" t="s">
        <v>277</v>
      </c>
      <c r="B840" s="436">
        <v>79178.444400000008</v>
      </c>
      <c r="C840" s="436">
        <v>76208.893800000005</v>
      </c>
      <c r="D840" s="436">
        <v>96.249546675862703</v>
      </c>
      <c r="E840" s="492"/>
    </row>
    <row r="841" spans="1:5">
      <c r="A841" s="43" t="s">
        <v>9</v>
      </c>
      <c r="B841" s="436">
        <v>79178.444400000008</v>
      </c>
      <c r="C841" s="436">
        <v>76208.893800000005</v>
      </c>
      <c r="D841" s="436">
        <v>96.249546675862703</v>
      </c>
      <c r="E841" s="492"/>
    </row>
    <row r="842" spans="1:5">
      <c r="A842" s="43" t="s">
        <v>10</v>
      </c>
      <c r="B842" s="436">
        <v>28814.996000000003</v>
      </c>
      <c r="C842" s="436">
        <v>28815.000000000004</v>
      </c>
      <c r="D842" s="436">
        <v>100.00001388166081</v>
      </c>
      <c r="E842" s="492"/>
    </row>
    <row r="843" spans="1:5">
      <c r="A843" s="43" t="s">
        <v>11</v>
      </c>
      <c r="B843" s="436">
        <v>50363.448400000008</v>
      </c>
      <c r="C843" s="436">
        <v>47393.893800000005</v>
      </c>
      <c r="D843" s="436">
        <v>94.103750449304016</v>
      </c>
      <c r="E843" s="492"/>
    </row>
    <row r="844" spans="1:5" ht="31.9" customHeight="1">
      <c r="A844" s="245" t="s">
        <v>360</v>
      </c>
      <c r="B844" s="245"/>
      <c r="C844" s="245"/>
      <c r="D844" s="245"/>
      <c r="E844" s="245"/>
    </row>
    <row r="845" spans="1:5" ht="33">
      <c r="A845" s="498" t="s">
        <v>334</v>
      </c>
      <c r="B845" s="436">
        <v>21675</v>
      </c>
      <c r="C845" s="436">
        <v>0</v>
      </c>
      <c r="D845" s="436">
        <v>0</v>
      </c>
      <c r="E845" s="499"/>
    </row>
    <row r="846" spans="1:5" ht="49.5">
      <c r="A846" s="498" t="s">
        <v>335</v>
      </c>
      <c r="B846" s="436">
        <v>21675</v>
      </c>
      <c r="C846" s="436">
        <v>0</v>
      </c>
      <c r="D846" s="436">
        <v>0</v>
      </c>
      <c r="E846" s="500"/>
    </row>
    <row r="847" spans="1:5">
      <c r="A847" s="498" t="s">
        <v>9</v>
      </c>
      <c r="B847" s="436">
        <v>21675</v>
      </c>
      <c r="C847" s="436">
        <v>0</v>
      </c>
      <c r="D847" s="436">
        <v>0</v>
      </c>
      <c r="E847" s="501"/>
    </row>
    <row r="848" spans="1:5">
      <c r="A848" s="502" t="s">
        <v>10</v>
      </c>
      <c r="B848" s="440">
        <v>0</v>
      </c>
      <c r="C848" s="440">
        <v>0</v>
      </c>
      <c r="D848" s="440">
        <v>0</v>
      </c>
      <c r="E848" s="500"/>
    </row>
    <row r="849" spans="1:5">
      <c r="A849" s="502" t="s">
        <v>11</v>
      </c>
      <c r="B849" s="440">
        <v>0</v>
      </c>
      <c r="C849" s="440">
        <v>0</v>
      </c>
      <c r="D849" s="440">
        <v>0</v>
      </c>
      <c r="E849" s="500"/>
    </row>
    <row r="850" spans="1:5">
      <c r="A850" s="502" t="s">
        <v>12</v>
      </c>
      <c r="B850" s="440">
        <v>0</v>
      </c>
      <c r="C850" s="440">
        <v>0</v>
      </c>
      <c r="D850" s="440">
        <v>0</v>
      </c>
      <c r="E850" s="500"/>
    </row>
    <row r="851" spans="1:5">
      <c r="A851" s="502" t="s">
        <v>13</v>
      </c>
      <c r="B851" s="440">
        <v>21675</v>
      </c>
      <c r="C851" s="440">
        <v>0</v>
      </c>
      <c r="D851" s="440">
        <v>0</v>
      </c>
      <c r="E851" s="500"/>
    </row>
    <row r="852" spans="1:5" ht="66">
      <c r="A852" s="498" t="s">
        <v>336</v>
      </c>
      <c r="B852" s="436">
        <v>0</v>
      </c>
      <c r="C852" s="436">
        <v>0</v>
      </c>
      <c r="D852" s="436">
        <v>0</v>
      </c>
      <c r="E852" s="503" t="s">
        <v>337</v>
      </c>
    </row>
    <row r="853" spans="1:5">
      <c r="A853" s="498" t="s">
        <v>9</v>
      </c>
      <c r="B853" s="436">
        <v>0</v>
      </c>
      <c r="C853" s="436">
        <v>0</v>
      </c>
      <c r="D853" s="436">
        <v>0</v>
      </c>
      <c r="E853" s="503"/>
    </row>
    <row r="854" spans="1:5">
      <c r="A854" s="502" t="s">
        <v>10</v>
      </c>
      <c r="B854" s="440">
        <v>0</v>
      </c>
      <c r="C854" s="440">
        <v>0</v>
      </c>
      <c r="D854" s="440">
        <v>0</v>
      </c>
      <c r="E854" s="503"/>
    </row>
    <row r="855" spans="1:5">
      <c r="A855" s="502" t="s">
        <v>11</v>
      </c>
      <c r="B855" s="440">
        <v>0</v>
      </c>
      <c r="C855" s="440">
        <v>0</v>
      </c>
      <c r="D855" s="440">
        <v>0</v>
      </c>
      <c r="E855" s="503"/>
    </row>
    <row r="856" spans="1:5">
      <c r="A856" s="502" t="s">
        <v>12</v>
      </c>
      <c r="B856" s="440">
        <v>0</v>
      </c>
      <c r="C856" s="440">
        <v>0</v>
      </c>
      <c r="D856" s="440">
        <v>0</v>
      </c>
      <c r="E856" s="503"/>
    </row>
    <row r="857" spans="1:5">
      <c r="A857" s="502" t="s">
        <v>13</v>
      </c>
      <c r="B857" s="440">
        <v>0</v>
      </c>
      <c r="C857" s="440">
        <v>0</v>
      </c>
      <c r="D857" s="440">
        <v>0</v>
      </c>
      <c r="E857" s="503"/>
    </row>
    <row r="858" spans="1:5" ht="33">
      <c r="A858" s="498" t="s">
        <v>338</v>
      </c>
      <c r="B858" s="436">
        <v>0</v>
      </c>
      <c r="C858" s="436">
        <v>0</v>
      </c>
      <c r="D858" s="436">
        <v>0</v>
      </c>
      <c r="E858" s="500"/>
    </row>
    <row r="859" spans="1:5">
      <c r="A859" s="498" t="s">
        <v>9</v>
      </c>
      <c r="B859" s="436">
        <v>0</v>
      </c>
      <c r="C859" s="436">
        <v>0</v>
      </c>
      <c r="D859" s="436">
        <v>0</v>
      </c>
      <c r="E859" s="501"/>
    </row>
    <row r="860" spans="1:5">
      <c r="A860" s="502" t="s">
        <v>10</v>
      </c>
      <c r="B860" s="440">
        <v>0</v>
      </c>
      <c r="C860" s="440">
        <v>0</v>
      </c>
      <c r="D860" s="440">
        <v>0</v>
      </c>
      <c r="E860" s="500"/>
    </row>
    <row r="861" spans="1:5">
      <c r="A861" s="502" t="s">
        <v>11</v>
      </c>
      <c r="B861" s="440">
        <v>0</v>
      </c>
      <c r="C861" s="440">
        <v>0</v>
      </c>
      <c r="D861" s="440">
        <v>0</v>
      </c>
      <c r="E861" s="500"/>
    </row>
    <row r="862" spans="1:5">
      <c r="A862" s="502" t="s">
        <v>12</v>
      </c>
      <c r="B862" s="440">
        <v>0</v>
      </c>
      <c r="C862" s="440">
        <v>0</v>
      </c>
      <c r="D862" s="440">
        <v>0</v>
      </c>
      <c r="E862" s="504"/>
    </row>
    <row r="863" spans="1:5">
      <c r="A863" s="502" t="s">
        <v>13</v>
      </c>
      <c r="B863" s="440">
        <v>0</v>
      </c>
      <c r="C863" s="440">
        <v>0</v>
      </c>
      <c r="D863" s="440">
        <v>0</v>
      </c>
      <c r="E863" s="504"/>
    </row>
    <row r="864" spans="1:5" ht="33">
      <c r="A864" s="498" t="s">
        <v>339</v>
      </c>
      <c r="B864" s="436">
        <v>0</v>
      </c>
      <c r="C864" s="436">
        <v>0</v>
      </c>
      <c r="D864" s="436">
        <v>0</v>
      </c>
      <c r="E864" s="504"/>
    </row>
    <row r="865" spans="1:5">
      <c r="A865" s="498" t="s">
        <v>9</v>
      </c>
      <c r="B865" s="436">
        <v>0</v>
      </c>
      <c r="C865" s="436">
        <v>0</v>
      </c>
      <c r="D865" s="436">
        <v>0</v>
      </c>
      <c r="E865" s="504"/>
    </row>
    <row r="866" spans="1:5">
      <c r="A866" s="502" t="s">
        <v>10</v>
      </c>
      <c r="B866" s="440">
        <v>0</v>
      </c>
      <c r="C866" s="440">
        <v>0</v>
      </c>
      <c r="D866" s="440">
        <v>0</v>
      </c>
      <c r="E866" s="500"/>
    </row>
    <row r="867" spans="1:5">
      <c r="A867" s="502" t="s">
        <v>11</v>
      </c>
      <c r="B867" s="440">
        <v>0</v>
      </c>
      <c r="C867" s="440">
        <v>0</v>
      </c>
      <c r="D867" s="440">
        <v>0</v>
      </c>
      <c r="E867" s="500"/>
    </row>
    <row r="868" spans="1:5">
      <c r="A868" s="502" t="s">
        <v>12</v>
      </c>
      <c r="B868" s="440">
        <v>0</v>
      </c>
      <c r="C868" s="440">
        <v>0</v>
      </c>
      <c r="D868" s="440">
        <v>0</v>
      </c>
      <c r="E868" s="500"/>
    </row>
    <row r="869" spans="1:5">
      <c r="A869" s="502" t="s">
        <v>13</v>
      </c>
      <c r="B869" s="440">
        <v>0</v>
      </c>
      <c r="C869" s="440">
        <v>0</v>
      </c>
      <c r="D869" s="440">
        <v>0</v>
      </c>
      <c r="E869" s="500"/>
    </row>
    <row r="870" spans="1:5" ht="33">
      <c r="A870" s="505" t="s">
        <v>340</v>
      </c>
      <c r="B870" s="436">
        <v>21675</v>
      </c>
      <c r="C870" s="436">
        <v>0</v>
      </c>
      <c r="D870" s="436">
        <v>0</v>
      </c>
      <c r="E870" s="506" t="s">
        <v>341</v>
      </c>
    </row>
    <row r="871" spans="1:5">
      <c r="A871" s="498" t="s">
        <v>9</v>
      </c>
      <c r="B871" s="436">
        <v>21675</v>
      </c>
      <c r="C871" s="436">
        <v>0</v>
      </c>
      <c r="D871" s="436">
        <v>0</v>
      </c>
      <c r="E871" s="506"/>
    </row>
    <row r="872" spans="1:5">
      <c r="A872" s="502" t="s">
        <v>10</v>
      </c>
      <c r="B872" s="440">
        <v>0</v>
      </c>
      <c r="C872" s="440">
        <v>0</v>
      </c>
      <c r="D872" s="440">
        <v>0</v>
      </c>
      <c r="E872" s="506"/>
    </row>
    <row r="873" spans="1:5">
      <c r="A873" s="502" t="s">
        <v>11</v>
      </c>
      <c r="B873" s="440">
        <v>0</v>
      </c>
      <c r="C873" s="440">
        <v>0</v>
      </c>
      <c r="D873" s="440">
        <v>0</v>
      </c>
      <c r="E873" s="506"/>
    </row>
    <row r="874" spans="1:5">
      <c r="A874" s="502" t="s">
        <v>12</v>
      </c>
      <c r="B874" s="440">
        <v>0</v>
      </c>
      <c r="C874" s="440">
        <v>0</v>
      </c>
      <c r="D874" s="440">
        <v>0</v>
      </c>
      <c r="E874" s="506"/>
    </row>
    <row r="875" spans="1:5">
      <c r="A875" s="502" t="s">
        <v>13</v>
      </c>
      <c r="B875" s="440">
        <v>21675</v>
      </c>
      <c r="C875" s="440">
        <v>0</v>
      </c>
      <c r="D875" s="440">
        <v>0</v>
      </c>
      <c r="E875" s="506"/>
    </row>
    <row r="876" spans="1:5" ht="33">
      <c r="A876" s="498" t="s">
        <v>342</v>
      </c>
      <c r="B876" s="436">
        <v>25642.378639999999</v>
      </c>
      <c r="C876" s="436">
        <v>25566.164580000001</v>
      </c>
      <c r="D876" s="436">
        <v>99.702780849351043</v>
      </c>
      <c r="E876" s="507"/>
    </row>
    <row r="877" spans="1:5" ht="33">
      <c r="A877" s="498" t="s">
        <v>343</v>
      </c>
      <c r="B877" s="436">
        <v>25642.378639999999</v>
      </c>
      <c r="C877" s="436">
        <v>25566.164580000001</v>
      </c>
      <c r="D877" s="436">
        <v>99.702780849351043</v>
      </c>
      <c r="E877" s="507"/>
    </row>
    <row r="878" spans="1:5">
      <c r="A878" s="498" t="s">
        <v>112</v>
      </c>
      <c r="B878" s="436">
        <v>25642.378639999999</v>
      </c>
      <c r="C878" s="436">
        <v>25566.164580000001</v>
      </c>
      <c r="D878" s="436">
        <v>99.702780849351043</v>
      </c>
      <c r="E878" s="501"/>
    </row>
    <row r="879" spans="1:5">
      <c r="A879" s="502" t="s">
        <v>10</v>
      </c>
      <c r="B879" s="440">
        <v>0</v>
      </c>
      <c r="C879" s="440">
        <v>0</v>
      </c>
      <c r="D879" s="440">
        <v>0</v>
      </c>
      <c r="E879" s="500"/>
    </row>
    <row r="880" spans="1:5">
      <c r="A880" s="502" t="s">
        <v>11</v>
      </c>
      <c r="B880" s="440">
        <v>7259.5</v>
      </c>
      <c r="C880" s="440">
        <v>7183.2845800000005</v>
      </c>
      <c r="D880" s="440">
        <v>98.950128521248033</v>
      </c>
      <c r="E880" s="500"/>
    </row>
    <row r="881" spans="1:5">
      <c r="A881" s="502" t="s">
        <v>12</v>
      </c>
      <c r="B881" s="440">
        <v>0</v>
      </c>
      <c r="C881" s="440">
        <v>0</v>
      </c>
      <c r="D881" s="440">
        <v>0</v>
      </c>
      <c r="E881" s="500"/>
    </row>
    <row r="882" spans="1:5">
      <c r="A882" s="502" t="s">
        <v>13</v>
      </c>
      <c r="B882" s="440">
        <v>18382.878639999999</v>
      </c>
      <c r="C882" s="440">
        <v>18382.88</v>
      </c>
      <c r="D882" s="440">
        <v>100.00000739818844</v>
      </c>
      <c r="E882" s="500"/>
    </row>
    <row r="883" spans="1:5">
      <c r="A883" s="502"/>
      <c r="B883" s="440">
        <v>0</v>
      </c>
      <c r="C883" s="440">
        <v>0</v>
      </c>
      <c r="D883" s="440">
        <v>0</v>
      </c>
      <c r="E883" s="500"/>
    </row>
    <row r="884" spans="1:5">
      <c r="A884" s="502"/>
      <c r="B884" s="440">
        <v>0</v>
      </c>
      <c r="C884" s="440">
        <v>0</v>
      </c>
      <c r="D884" s="440">
        <v>0</v>
      </c>
      <c r="E884" s="500"/>
    </row>
    <row r="885" spans="1:5" ht="49.5">
      <c r="A885" s="498" t="s">
        <v>344</v>
      </c>
      <c r="B885" s="436">
        <v>18382.878639999999</v>
      </c>
      <c r="C885" s="436">
        <v>18382.88</v>
      </c>
      <c r="D885" s="436">
        <v>100.00000739818844</v>
      </c>
      <c r="E885" s="508" t="s">
        <v>345</v>
      </c>
    </row>
    <row r="886" spans="1:5">
      <c r="A886" s="498" t="s">
        <v>112</v>
      </c>
      <c r="B886" s="436">
        <v>18382.878639999999</v>
      </c>
      <c r="C886" s="436">
        <v>18382.88</v>
      </c>
      <c r="D886" s="436">
        <v>100.00000739818844</v>
      </c>
      <c r="E886" s="508"/>
    </row>
    <row r="887" spans="1:5">
      <c r="A887" s="502" t="s">
        <v>10</v>
      </c>
      <c r="B887" s="440">
        <v>0</v>
      </c>
      <c r="C887" s="440">
        <v>0</v>
      </c>
      <c r="D887" s="440">
        <v>0</v>
      </c>
      <c r="E887" s="508"/>
    </row>
    <row r="888" spans="1:5">
      <c r="A888" s="502" t="s">
        <v>11</v>
      </c>
      <c r="B888" s="440">
        <v>0</v>
      </c>
      <c r="C888" s="440">
        <v>0</v>
      </c>
      <c r="D888" s="440">
        <v>0</v>
      </c>
      <c r="E888" s="508"/>
    </row>
    <row r="889" spans="1:5">
      <c r="A889" s="502" t="s">
        <v>12</v>
      </c>
      <c r="B889" s="440">
        <v>0</v>
      </c>
      <c r="C889" s="440">
        <v>0</v>
      </c>
      <c r="D889" s="440">
        <v>0</v>
      </c>
      <c r="E889" s="508"/>
    </row>
    <row r="890" spans="1:5">
      <c r="A890" s="502" t="s">
        <v>13</v>
      </c>
      <c r="B890" s="440">
        <v>18382.878639999999</v>
      </c>
      <c r="C890" s="440">
        <v>18382.88</v>
      </c>
      <c r="D890" s="440">
        <v>100.00000739818844</v>
      </c>
      <c r="E890" s="508"/>
    </row>
    <row r="891" spans="1:5">
      <c r="A891" s="502"/>
      <c r="B891" s="440">
        <v>0</v>
      </c>
      <c r="C891" s="440">
        <v>0</v>
      </c>
      <c r="D891" s="440">
        <v>0</v>
      </c>
      <c r="E891" s="500"/>
    </row>
    <row r="892" spans="1:5">
      <c r="A892" s="502"/>
      <c r="B892" s="440">
        <v>0</v>
      </c>
      <c r="C892" s="440">
        <v>0</v>
      </c>
      <c r="D892" s="440">
        <v>0</v>
      </c>
      <c r="E892" s="500"/>
    </row>
    <row r="893" spans="1:5" ht="33">
      <c r="A893" s="498" t="s">
        <v>346</v>
      </c>
      <c r="B893" s="436">
        <v>7259.5</v>
      </c>
      <c r="C893" s="436">
        <v>7183.2845800000005</v>
      </c>
      <c r="D893" s="436">
        <v>98.950128521248033</v>
      </c>
      <c r="E893" s="509"/>
    </row>
    <row r="894" spans="1:5">
      <c r="A894" s="498" t="s">
        <v>112</v>
      </c>
      <c r="B894" s="436">
        <v>7259.5</v>
      </c>
      <c r="C894" s="436">
        <v>7183.2845800000005</v>
      </c>
      <c r="D894" s="436">
        <v>98.950128521248033</v>
      </c>
      <c r="E894" s="501"/>
    </row>
    <row r="895" spans="1:5">
      <c r="A895" s="502" t="s">
        <v>10</v>
      </c>
      <c r="B895" s="440">
        <v>0</v>
      </c>
      <c r="C895" s="440">
        <v>0</v>
      </c>
      <c r="D895" s="440">
        <v>0</v>
      </c>
      <c r="E895" s="500"/>
    </row>
    <row r="896" spans="1:5">
      <c r="A896" s="502" t="s">
        <v>11</v>
      </c>
      <c r="B896" s="440">
        <v>7259.5</v>
      </c>
      <c r="C896" s="440">
        <v>7183.2845800000005</v>
      </c>
      <c r="D896" s="440">
        <v>98.950128521248033</v>
      </c>
      <c r="E896" s="500"/>
    </row>
    <row r="897" spans="1:5">
      <c r="A897" s="502" t="s">
        <v>12</v>
      </c>
      <c r="B897" s="440">
        <v>0</v>
      </c>
      <c r="C897" s="440">
        <v>0</v>
      </c>
      <c r="D897" s="440">
        <v>0</v>
      </c>
      <c r="E897" s="500"/>
    </row>
    <row r="898" spans="1:5">
      <c r="A898" s="502" t="s">
        <v>13</v>
      </c>
      <c r="B898" s="440">
        <v>0</v>
      </c>
      <c r="C898" s="440">
        <v>0</v>
      </c>
      <c r="D898" s="440">
        <v>0</v>
      </c>
      <c r="E898" s="500"/>
    </row>
    <row r="899" spans="1:5" ht="49.5">
      <c r="A899" s="498" t="s">
        <v>347</v>
      </c>
      <c r="B899" s="436">
        <v>0</v>
      </c>
      <c r="C899" s="436">
        <v>0</v>
      </c>
      <c r="D899" s="436">
        <v>0</v>
      </c>
      <c r="E899" s="500"/>
    </row>
    <row r="900" spans="1:5">
      <c r="A900" s="498" t="s">
        <v>112</v>
      </c>
      <c r="B900" s="436">
        <v>0</v>
      </c>
      <c r="C900" s="436">
        <v>0</v>
      </c>
      <c r="D900" s="436">
        <v>0</v>
      </c>
      <c r="E900" s="501"/>
    </row>
    <row r="901" spans="1:5">
      <c r="A901" s="502" t="s">
        <v>10</v>
      </c>
      <c r="B901" s="440">
        <v>0</v>
      </c>
      <c r="C901" s="440">
        <v>0</v>
      </c>
      <c r="D901" s="440">
        <v>0</v>
      </c>
      <c r="E901" s="500"/>
    </row>
    <row r="902" spans="1:5">
      <c r="A902" s="502" t="s">
        <v>11</v>
      </c>
      <c r="B902" s="440">
        <v>0</v>
      </c>
      <c r="C902" s="440">
        <v>0</v>
      </c>
      <c r="D902" s="440">
        <v>0</v>
      </c>
      <c r="E902" s="500"/>
    </row>
    <row r="903" spans="1:5">
      <c r="A903" s="502" t="s">
        <v>12</v>
      </c>
      <c r="B903" s="440">
        <v>0</v>
      </c>
      <c r="C903" s="440">
        <v>0</v>
      </c>
      <c r="D903" s="440">
        <v>0</v>
      </c>
      <c r="E903" s="500"/>
    </row>
    <row r="904" spans="1:5">
      <c r="A904" s="502" t="s">
        <v>13</v>
      </c>
      <c r="B904" s="440">
        <v>0</v>
      </c>
      <c r="C904" s="440">
        <v>0</v>
      </c>
      <c r="D904" s="440">
        <v>0</v>
      </c>
      <c r="E904" s="500"/>
    </row>
    <row r="905" spans="1:5">
      <c r="A905" s="510"/>
      <c r="B905" s="440">
        <v>0</v>
      </c>
      <c r="C905" s="440">
        <v>0</v>
      </c>
      <c r="D905" s="440">
        <v>0</v>
      </c>
      <c r="E905" s="500"/>
    </row>
    <row r="906" spans="1:5">
      <c r="A906" s="510"/>
      <c r="B906" s="440">
        <v>0</v>
      </c>
      <c r="C906" s="440">
        <v>0</v>
      </c>
      <c r="D906" s="440">
        <v>0</v>
      </c>
      <c r="E906" s="500"/>
    </row>
    <row r="907" spans="1:5" ht="33">
      <c r="A907" s="498" t="s">
        <v>348</v>
      </c>
      <c r="B907" s="436">
        <v>40490.199999999997</v>
      </c>
      <c r="C907" s="436">
        <v>4965.5199999999995</v>
      </c>
      <c r="D907" s="436">
        <v>12.26351067665756</v>
      </c>
      <c r="E907" s="499"/>
    </row>
    <row r="908" spans="1:5" ht="82.5">
      <c r="A908" s="498" t="s">
        <v>349</v>
      </c>
      <c r="B908" s="436">
        <v>4991.7</v>
      </c>
      <c r="C908" s="436">
        <v>4965.5199999999995</v>
      </c>
      <c r="D908" s="436">
        <v>99.475529378768741</v>
      </c>
      <c r="E908" s="511" t="s">
        <v>350</v>
      </c>
    </row>
    <row r="909" spans="1:5">
      <c r="A909" s="498" t="s">
        <v>112</v>
      </c>
      <c r="B909" s="440">
        <v>4991.7</v>
      </c>
      <c r="C909" s="440">
        <v>4965.5199999999995</v>
      </c>
      <c r="D909" s="440">
        <v>99.475529378768741</v>
      </c>
      <c r="E909" s="511"/>
    </row>
    <row r="910" spans="1:5">
      <c r="A910" s="502" t="s">
        <v>10</v>
      </c>
      <c r="B910" s="440">
        <v>4941.7</v>
      </c>
      <c r="C910" s="440">
        <v>4915.8599999999997</v>
      </c>
      <c r="D910" s="440">
        <v>99.477103021227506</v>
      </c>
      <c r="E910" s="511"/>
    </row>
    <row r="911" spans="1:5">
      <c r="A911" s="502" t="s">
        <v>11</v>
      </c>
      <c r="B911" s="440">
        <v>50</v>
      </c>
      <c r="C911" s="440">
        <v>49.66</v>
      </c>
      <c r="D911" s="440">
        <v>99.32</v>
      </c>
      <c r="E911" s="511"/>
    </row>
    <row r="912" spans="1:5">
      <c r="A912" s="502" t="s">
        <v>12</v>
      </c>
      <c r="B912" s="440">
        <v>0</v>
      </c>
      <c r="C912" s="440">
        <v>0</v>
      </c>
      <c r="D912" s="440">
        <v>0</v>
      </c>
      <c r="E912" s="511"/>
    </row>
    <row r="913" spans="1:5">
      <c r="A913" s="502" t="s">
        <v>13</v>
      </c>
      <c r="B913" s="440">
        <v>0</v>
      </c>
      <c r="C913" s="440">
        <v>0</v>
      </c>
      <c r="D913" s="440">
        <v>0</v>
      </c>
      <c r="E913" s="511"/>
    </row>
    <row r="914" spans="1:5" ht="33">
      <c r="A914" s="498" t="s">
        <v>351</v>
      </c>
      <c r="B914" s="436">
        <v>0</v>
      </c>
      <c r="C914" s="436">
        <v>0</v>
      </c>
      <c r="D914" s="436">
        <v>0</v>
      </c>
      <c r="E914" s="500"/>
    </row>
    <row r="915" spans="1:5">
      <c r="A915" s="498" t="s">
        <v>9</v>
      </c>
      <c r="B915" s="436">
        <v>0</v>
      </c>
      <c r="C915" s="436">
        <v>0</v>
      </c>
      <c r="D915" s="436">
        <v>0</v>
      </c>
      <c r="E915" s="501"/>
    </row>
    <row r="916" spans="1:5">
      <c r="A916" s="502" t="s">
        <v>10</v>
      </c>
      <c r="B916" s="440">
        <v>0</v>
      </c>
      <c r="C916" s="440">
        <v>0</v>
      </c>
      <c r="D916" s="440">
        <v>0</v>
      </c>
      <c r="E916" s="500"/>
    </row>
    <row r="917" spans="1:5">
      <c r="A917" s="502" t="s">
        <v>11</v>
      </c>
      <c r="B917" s="440">
        <v>0</v>
      </c>
      <c r="C917" s="440">
        <v>0</v>
      </c>
      <c r="D917" s="440">
        <v>0</v>
      </c>
      <c r="E917" s="500"/>
    </row>
    <row r="918" spans="1:5">
      <c r="A918" s="502" t="s">
        <v>12</v>
      </c>
      <c r="B918" s="440">
        <v>0</v>
      </c>
      <c r="C918" s="440">
        <v>0</v>
      </c>
      <c r="D918" s="440">
        <v>0</v>
      </c>
      <c r="E918" s="500"/>
    </row>
    <row r="919" spans="1:5">
      <c r="A919" s="502" t="s">
        <v>13</v>
      </c>
      <c r="B919" s="440">
        <v>0</v>
      </c>
      <c r="C919" s="440">
        <v>0</v>
      </c>
      <c r="D919" s="440">
        <v>0</v>
      </c>
      <c r="E919" s="500"/>
    </row>
    <row r="920" spans="1:5" ht="82.5">
      <c r="A920" s="498" t="s">
        <v>352</v>
      </c>
      <c r="B920" s="436">
        <v>35498.5</v>
      </c>
      <c r="C920" s="436">
        <v>0</v>
      </c>
      <c r="D920" s="436">
        <v>0</v>
      </c>
      <c r="E920" s="512"/>
    </row>
    <row r="921" spans="1:5">
      <c r="A921" s="498" t="s">
        <v>112</v>
      </c>
      <c r="B921" s="436">
        <v>35498.5</v>
      </c>
      <c r="C921" s="436">
        <v>0</v>
      </c>
      <c r="D921" s="436">
        <v>0</v>
      </c>
      <c r="E921" s="512"/>
    </row>
    <row r="922" spans="1:5">
      <c r="A922" s="502" t="s">
        <v>10</v>
      </c>
      <c r="B922" s="440">
        <v>0</v>
      </c>
      <c r="C922" s="440">
        <v>0</v>
      </c>
      <c r="D922" s="440">
        <v>0</v>
      </c>
      <c r="E922" s="512"/>
    </row>
    <row r="923" spans="1:5">
      <c r="A923" s="502" t="s">
        <v>11</v>
      </c>
      <c r="B923" s="440">
        <v>35498.5</v>
      </c>
      <c r="C923" s="440">
        <v>0</v>
      </c>
      <c r="D923" s="440">
        <v>0</v>
      </c>
      <c r="E923" s="512"/>
    </row>
    <row r="924" spans="1:5">
      <c r="A924" s="502" t="s">
        <v>12</v>
      </c>
      <c r="B924" s="440">
        <v>0</v>
      </c>
      <c r="C924" s="440">
        <v>0</v>
      </c>
      <c r="D924" s="440">
        <v>0</v>
      </c>
      <c r="E924" s="512"/>
    </row>
    <row r="925" spans="1:5">
      <c r="A925" s="502" t="s">
        <v>13</v>
      </c>
      <c r="B925" s="440">
        <v>0</v>
      </c>
      <c r="C925" s="440">
        <v>0</v>
      </c>
      <c r="D925" s="440">
        <v>0</v>
      </c>
      <c r="E925" s="512"/>
    </row>
    <row r="926" spans="1:5" ht="33">
      <c r="A926" s="498" t="s">
        <v>353</v>
      </c>
      <c r="B926" s="436">
        <v>5365.4000000000005</v>
      </c>
      <c r="C926" s="436">
        <v>4889.5485799999997</v>
      </c>
      <c r="D926" s="436">
        <v>91.131110075670023</v>
      </c>
      <c r="E926" s="499"/>
    </row>
    <row r="927" spans="1:5" ht="33">
      <c r="A927" s="498" t="s">
        <v>354</v>
      </c>
      <c r="B927" s="436">
        <v>4745.4000000000005</v>
      </c>
      <c r="C927" s="436">
        <v>4269.5485799999997</v>
      </c>
      <c r="D927" s="436">
        <v>89.972364394993022</v>
      </c>
      <c r="E927" s="503" t="s">
        <v>641</v>
      </c>
    </row>
    <row r="928" spans="1:5">
      <c r="A928" s="513" t="s">
        <v>112</v>
      </c>
      <c r="B928" s="436">
        <v>4745.4000000000005</v>
      </c>
      <c r="C928" s="436">
        <v>4269.5485799999997</v>
      </c>
      <c r="D928" s="436">
        <v>89.972364394993022</v>
      </c>
      <c r="E928" s="514"/>
    </row>
    <row r="929" spans="1:5">
      <c r="A929" s="502" t="s">
        <v>10</v>
      </c>
      <c r="B929" s="440">
        <v>0</v>
      </c>
      <c r="C929" s="440">
        <v>0</v>
      </c>
      <c r="D929" s="440">
        <v>0</v>
      </c>
      <c r="E929" s="514"/>
    </row>
    <row r="930" spans="1:5">
      <c r="A930" s="502" t="s">
        <v>11</v>
      </c>
      <c r="B930" s="440">
        <v>4745.4000000000005</v>
      </c>
      <c r="C930" s="440">
        <v>4269.5485799999997</v>
      </c>
      <c r="D930" s="440">
        <v>89.972364394993022</v>
      </c>
      <c r="E930" s="514"/>
    </row>
    <row r="931" spans="1:5">
      <c r="A931" s="502" t="s">
        <v>12</v>
      </c>
      <c r="B931" s="440">
        <v>0</v>
      </c>
      <c r="C931" s="440">
        <v>0</v>
      </c>
      <c r="D931" s="440">
        <v>0</v>
      </c>
      <c r="E931" s="514"/>
    </row>
    <row r="932" spans="1:5">
      <c r="A932" s="502" t="s">
        <v>13</v>
      </c>
      <c r="B932" s="440">
        <v>0</v>
      </c>
      <c r="C932" s="440">
        <v>0</v>
      </c>
      <c r="D932" s="440">
        <v>0</v>
      </c>
      <c r="E932" s="514"/>
    </row>
    <row r="933" spans="1:5" ht="49.5">
      <c r="A933" s="498" t="s">
        <v>355</v>
      </c>
      <c r="B933" s="436">
        <v>620</v>
      </c>
      <c r="C933" s="436">
        <v>620</v>
      </c>
      <c r="D933" s="436">
        <v>100</v>
      </c>
      <c r="E933" s="503" t="s">
        <v>356</v>
      </c>
    </row>
    <row r="934" spans="1:5">
      <c r="A934" s="513" t="s">
        <v>112</v>
      </c>
      <c r="B934" s="436">
        <v>620</v>
      </c>
      <c r="C934" s="436">
        <v>620</v>
      </c>
      <c r="D934" s="436">
        <v>100</v>
      </c>
      <c r="E934" s="514"/>
    </row>
    <row r="935" spans="1:5">
      <c r="A935" s="502" t="s">
        <v>10</v>
      </c>
      <c r="B935" s="440">
        <v>0</v>
      </c>
      <c r="C935" s="440">
        <v>0</v>
      </c>
      <c r="D935" s="440">
        <v>0</v>
      </c>
      <c r="E935" s="514"/>
    </row>
    <row r="936" spans="1:5">
      <c r="A936" s="502" t="s">
        <v>11</v>
      </c>
      <c r="B936" s="440">
        <v>620</v>
      </c>
      <c r="C936" s="440">
        <v>620</v>
      </c>
      <c r="D936" s="440">
        <v>100</v>
      </c>
      <c r="E936" s="514"/>
    </row>
    <row r="937" spans="1:5">
      <c r="A937" s="502" t="s">
        <v>12</v>
      </c>
      <c r="B937" s="440">
        <v>0</v>
      </c>
      <c r="C937" s="440">
        <v>0</v>
      </c>
      <c r="D937" s="440">
        <v>0</v>
      </c>
      <c r="E937" s="514"/>
    </row>
    <row r="938" spans="1:5">
      <c r="A938" s="502" t="s">
        <v>13</v>
      </c>
      <c r="B938" s="440">
        <v>0</v>
      </c>
      <c r="C938" s="440">
        <v>0</v>
      </c>
      <c r="D938" s="440">
        <v>0</v>
      </c>
      <c r="E938" s="514"/>
    </row>
    <row r="939" spans="1:5">
      <c r="A939" s="498" t="s">
        <v>357</v>
      </c>
      <c r="B939" s="436">
        <v>93172.978640000001</v>
      </c>
      <c r="C939" s="436">
        <v>35421.233160000003</v>
      </c>
      <c r="D939" s="436">
        <v>38.016637094816836</v>
      </c>
      <c r="E939" s="515"/>
    </row>
    <row r="940" spans="1:5">
      <c r="A940" s="498" t="s">
        <v>10</v>
      </c>
      <c r="B940" s="436">
        <v>4941.7</v>
      </c>
      <c r="C940" s="436">
        <v>4915.8599999999997</v>
      </c>
      <c r="D940" s="436">
        <v>99.477103021227506</v>
      </c>
      <c r="E940" s="515"/>
    </row>
    <row r="941" spans="1:5">
      <c r="A941" s="498" t="s">
        <v>11</v>
      </c>
      <c r="B941" s="436">
        <v>48173.4</v>
      </c>
      <c r="C941" s="436">
        <v>12122.49316</v>
      </c>
      <c r="D941" s="436">
        <v>25.164288092598817</v>
      </c>
      <c r="E941" s="515"/>
    </row>
    <row r="942" spans="1:5">
      <c r="A942" s="498" t="s">
        <v>12</v>
      </c>
      <c r="B942" s="436">
        <v>0</v>
      </c>
      <c r="C942" s="436">
        <v>0</v>
      </c>
      <c r="D942" s="436">
        <v>0</v>
      </c>
      <c r="E942" s="515"/>
    </row>
    <row r="943" spans="1:5">
      <c r="A943" s="498" t="s">
        <v>13</v>
      </c>
      <c r="B943" s="436">
        <v>40057.878639999995</v>
      </c>
      <c r="C943" s="436">
        <v>18382.88</v>
      </c>
      <c r="D943" s="436">
        <v>45.890797576194373</v>
      </c>
      <c r="E943" s="515"/>
    </row>
    <row r="944" spans="1:5" ht="31.9" customHeight="1">
      <c r="A944" s="245" t="s">
        <v>361</v>
      </c>
      <c r="B944" s="245"/>
      <c r="C944" s="245"/>
      <c r="D944" s="245"/>
      <c r="E944" s="245"/>
    </row>
    <row r="945" spans="1:5" ht="49.5">
      <c r="A945" s="423" t="s">
        <v>278</v>
      </c>
      <c r="B945" s="436">
        <v>58500.807449999986</v>
      </c>
      <c r="C945" s="436">
        <v>56304.209999999992</v>
      </c>
      <c r="D945" s="436">
        <v>96.245184390185713</v>
      </c>
      <c r="E945" s="516" t="s">
        <v>279</v>
      </c>
    </row>
    <row r="946" spans="1:5">
      <c r="A946" s="517" t="s">
        <v>112</v>
      </c>
      <c r="B946" s="436">
        <v>58500.807449999986</v>
      </c>
      <c r="C946" s="436">
        <v>56304.209999999992</v>
      </c>
      <c r="D946" s="436">
        <v>96.245184390185713</v>
      </c>
      <c r="E946" s="516"/>
    </row>
    <row r="947" spans="1:5">
      <c r="A947" s="518" t="s">
        <v>10</v>
      </c>
      <c r="B947" s="440">
        <v>0</v>
      </c>
      <c r="C947" s="440">
        <v>0</v>
      </c>
      <c r="D947" s="440">
        <v>0</v>
      </c>
      <c r="E947" s="516"/>
    </row>
    <row r="948" spans="1:5">
      <c r="A948" s="518" t="s">
        <v>11</v>
      </c>
      <c r="B948" s="440">
        <v>58500.807449999986</v>
      </c>
      <c r="C948" s="440">
        <v>56304.209999999992</v>
      </c>
      <c r="D948" s="440">
        <v>96.245184390185713</v>
      </c>
      <c r="E948" s="516"/>
    </row>
    <row r="949" spans="1:5">
      <c r="A949" s="518" t="s">
        <v>12</v>
      </c>
      <c r="B949" s="440">
        <v>0</v>
      </c>
      <c r="C949" s="440">
        <v>0</v>
      </c>
      <c r="D949" s="440">
        <v>0</v>
      </c>
      <c r="E949" s="516"/>
    </row>
    <row r="950" spans="1:5" ht="48" customHeight="1">
      <c r="A950" s="518" t="s">
        <v>13</v>
      </c>
      <c r="B950" s="440">
        <v>0</v>
      </c>
      <c r="C950" s="440">
        <v>0</v>
      </c>
      <c r="D950" s="440">
        <v>0</v>
      </c>
      <c r="E950" s="516"/>
    </row>
    <row r="951" spans="1:5" ht="33">
      <c r="A951" s="423" t="s">
        <v>280</v>
      </c>
      <c r="B951" s="436">
        <v>39590.194680000001</v>
      </c>
      <c r="C951" s="436">
        <v>39590.120000000003</v>
      </c>
      <c r="D951" s="436">
        <v>99.999811367434276</v>
      </c>
      <c r="E951" s="516"/>
    </row>
    <row r="952" spans="1:5">
      <c r="A952" s="517" t="s">
        <v>112</v>
      </c>
      <c r="B952" s="436">
        <v>39590.194680000001</v>
      </c>
      <c r="C952" s="436">
        <v>39590.120000000003</v>
      </c>
      <c r="D952" s="436">
        <v>99.999811367434276</v>
      </c>
      <c r="E952" s="519"/>
    </row>
    <row r="953" spans="1:5">
      <c r="A953" s="518" t="s">
        <v>10</v>
      </c>
      <c r="B953" s="440">
        <v>0</v>
      </c>
      <c r="C953" s="440">
        <v>0</v>
      </c>
      <c r="D953" s="440">
        <v>0</v>
      </c>
      <c r="E953" s="519"/>
    </row>
    <row r="954" spans="1:5">
      <c r="A954" s="518" t="s">
        <v>11</v>
      </c>
      <c r="B954" s="440">
        <v>39590.194680000008</v>
      </c>
      <c r="C954" s="440">
        <v>39590.120000000003</v>
      </c>
      <c r="D954" s="440">
        <v>99.999811367434262</v>
      </c>
      <c r="E954" s="519"/>
    </row>
    <row r="955" spans="1:5">
      <c r="A955" s="518" t="s">
        <v>12</v>
      </c>
      <c r="B955" s="440">
        <v>0</v>
      </c>
      <c r="C955" s="440">
        <v>0</v>
      </c>
      <c r="D955" s="440">
        <v>0</v>
      </c>
      <c r="E955" s="519"/>
    </row>
    <row r="956" spans="1:5">
      <c r="A956" s="518" t="s">
        <v>13</v>
      </c>
      <c r="B956" s="440">
        <v>0</v>
      </c>
      <c r="C956" s="440">
        <v>0</v>
      </c>
      <c r="D956" s="440">
        <v>0</v>
      </c>
      <c r="E956" s="519"/>
    </row>
    <row r="957" spans="1:5">
      <c r="A957" s="423" t="s">
        <v>281</v>
      </c>
      <c r="B957" s="436">
        <v>17775.29854</v>
      </c>
      <c r="C957" s="436">
        <v>17775.3</v>
      </c>
      <c r="D957" s="436">
        <v>100.00000821364544</v>
      </c>
      <c r="E957" s="520"/>
    </row>
    <row r="958" spans="1:5">
      <c r="A958" s="517" t="s">
        <v>112</v>
      </c>
      <c r="B958" s="436">
        <v>17775.29854</v>
      </c>
      <c r="C958" s="436">
        <v>17775.3</v>
      </c>
      <c r="D958" s="436">
        <v>100.00000821364544</v>
      </c>
      <c r="E958" s="521"/>
    </row>
    <row r="959" spans="1:5">
      <c r="A959" s="518" t="s">
        <v>10</v>
      </c>
      <c r="B959" s="440">
        <v>0</v>
      </c>
      <c r="C959" s="440">
        <v>0</v>
      </c>
      <c r="D959" s="440">
        <v>0</v>
      </c>
      <c r="E959" s="521"/>
    </row>
    <row r="960" spans="1:5">
      <c r="A960" s="518" t="s">
        <v>11</v>
      </c>
      <c r="B960" s="440">
        <v>17775.29854</v>
      </c>
      <c r="C960" s="440">
        <v>17775.3</v>
      </c>
      <c r="D960" s="440">
        <v>100.00000821364544</v>
      </c>
      <c r="E960" s="521"/>
    </row>
    <row r="961" spans="1:5">
      <c r="A961" s="518" t="s">
        <v>12</v>
      </c>
      <c r="B961" s="440">
        <v>0</v>
      </c>
      <c r="C961" s="440">
        <v>0</v>
      </c>
      <c r="D961" s="440">
        <v>0</v>
      </c>
      <c r="E961" s="521"/>
    </row>
    <row r="962" spans="1:5">
      <c r="A962" s="518" t="s">
        <v>13</v>
      </c>
      <c r="B962" s="440">
        <v>0</v>
      </c>
      <c r="C962" s="440">
        <v>0</v>
      </c>
      <c r="D962" s="440">
        <v>0</v>
      </c>
      <c r="E962" s="521"/>
    </row>
    <row r="963" spans="1:5" ht="33">
      <c r="A963" s="423" t="s">
        <v>282</v>
      </c>
      <c r="B963" s="436">
        <v>18492.496140000007</v>
      </c>
      <c r="C963" s="436">
        <v>18492.440000000002</v>
      </c>
      <c r="D963" s="436">
        <v>99.999696417403158</v>
      </c>
      <c r="E963" s="522"/>
    </row>
    <row r="964" spans="1:5">
      <c r="A964" s="517" t="s">
        <v>112</v>
      </c>
      <c r="B964" s="436">
        <v>18492.496140000007</v>
      </c>
      <c r="C964" s="436">
        <v>18492.440000000002</v>
      </c>
      <c r="D964" s="436">
        <v>99.999696417403158</v>
      </c>
      <c r="E964" s="523"/>
    </row>
    <row r="965" spans="1:5">
      <c r="A965" s="518" t="s">
        <v>10</v>
      </c>
      <c r="B965" s="440">
        <v>0</v>
      </c>
      <c r="C965" s="440">
        <v>0</v>
      </c>
      <c r="D965" s="440">
        <v>0</v>
      </c>
      <c r="E965" s="523"/>
    </row>
    <row r="966" spans="1:5">
      <c r="A966" s="518" t="s">
        <v>11</v>
      </c>
      <c r="B966" s="440">
        <v>18492.496140000007</v>
      </c>
      <c r="C966" s="440">
        <v>18492.440000000002</v>
      </c>
      <c r="D966" s="440">
        <v>99.999696417403158</v>
      </c>
      <c r="E966" s="523"/>
    </row>
    <row r="967" spans="1:5">
      <c r="A967" s="518" t="s">
        <v>12</v>
      </c>
      <c r="B967" s="440">
        <v>0</v>
      </c>
      <c r="C967" s="440">
        <v>0</v>
      </c>
      <c r="D967" s="440">
        <v>0</v>
      </c>
      <c r="E967" s="523"/>
    </row>
    <row r="968" spans="1:5">
      <c r="A968" s="518" t="s">
        <v>13</v>
      </c>
      <c r="B968" s="440">
        <v>0</v>
      </c>
      <c r="C968" s="440">
        <v>0</v>
      </c>
      <c r="D968" s="440">
        <v>0</v>
      </c>
      <c r="E968" s="523"/>
    </row>
    <row r="969" spans="1:5" ht="33">
      <c r="A969" s="423" t="s">
        <v>283</v>
      </c>
      <c r="B969" s="436">
        <v>3322.4</v>
      </c>
      <c r="C969" s="436">
        <v>3322.38</v>
      </c>
      <c r="D969" s="436">
        <v>99.999398025523703</v>
      </c>
      <c r="E969" s="522" t="s">
        <v>284</v>
      </c>
    </row>
    <row r="970" spans="1:5">
      <c r="A970" s="517" t="s">
        <v>112</v>
      </c>
      <c r="B970" s="436">
        <v>3322.4</v>
      </c>
      <c r="C970" s="436">
        <v>3322.38</v>
      </c>
      <c r="D970" s="436">
        <v>99.999398025523703</v>
      </c>
      <c r="E970" s="522"/>
    </row>
    <row r="971" spans="1:5">
      <c r="A971" s="518" t="s">
        <v>10</v>
      </c>
      <c r="B971" s="440">
        <v>0</v>
      </c>
      <c r="C971" s="440">
        <v>0</v>
      </c>
      <c r="D971" s="440">
        <v>0</v>
      </c>
      <c r="E971" s="522"/>
    </row>
    <row r="972" spans="1:5">
      <c r="A972" s="518" t="s">
        <v>11</v>
      </c>
      <c r="B972" s="440">
        <v>3322.4</v>
      </c>
      <c r="C972" s="440">
        <v>3322.38</v>
      </c>
      <c r="D972" s="440">
        <v>99.999398025523703</v>
      </c>
      <c r="E972" s="522"/>
    </row>
    <row r="973" spans="1:5">
      <c r="A973" s="518" t="s">
        <v>12</v>
      </c>
      <c r="B973" s="440">
        <v>0</v>
      </c>
      <c r="C973" s="440">
        <v>0</v>
      </c>
      <c r="D973" s="440">
        <v>0</v>
      </c>
      <c r="E973" s="522"/>
    </row>
    <row r="974" spans="1:5">
      <c r="A974" s="518" t="s">
        <v>13</v>
      </c>
      <c r="B974" s="440">
        <v>0</v>
      </c>
      <c r="C974" s="440">
        <v>0</v>
      </c>
      <c r="D974" s="440">
        <v>0</v>
      </c>
      <c r="E974" s="522"/>
    </row>
    <row r="975" spans="1:5" ht="33">
      <c r="A975" s="423" t="s">
        <v>285</v>
      </c>
      <c r="B975" s="436">
        <v>4168.6027900000008</v>
      </c>
      <c r="C975" s="436">
        <v>3648.3199999999997</v>
      </c>
      <c r="D975" s="436">
        <v>87.519012575434161</v>
      </c>
      <c r="E975" s="524"/>
    </row>
    <row r="976" spans="1:5">
      <c r="A976" s="517" t="s">
        <v>112</v>
      </c>
      <c r="B976" s="436">
        <v>4168.6027900000008</v>
      </c>
      <c r="C976" s="436">
        <v>3648.3199999999997</v>
      </c>
      <c r="D976" s="436">
        <v>87.519012575434161</v>
      </c>
      <c r="E976" s="525"/>
    </row>
    <row r="977" spans="1:5">
      <c r="A977" s="518" t="s">
        <v>10</v>
      </c>
      <c r="B977" s="440">
        <v>0</v>
      </c>
      <c r="C977" s="440">
        <v>0</v>
      </c>
      <c r="D977" s="440">
        <v>0</v>
      </c>
      <c r="E977" s="524"/>
    </row>
    <row r="978" spans="1:5">
      <c r="A978" s="518" t="s">
        <v>11</v>
      </c>
      <c r="B978" s="440">
        <v>4168.6027900000008</v>
      </c>
      <c r="C978" s="440">
        <v>3648.3199999999997</v>
      </c>
      <c r="D978" s="440">
        <v>87.519012575434161</v>
      </c>
      <c r="E978" s="524"/>
    </row>
    <row r="979" spans="1:5">
      <c r="A979" s="518" t="s">
        <v>12</v>
      </c>
      <c r="B979" s="440">
        <v>0</v>
      </c>
      <c r="C979" s="440">
        <v>0</v>
      </c>
      <c r="D979" s="440">
        <v>0</v>
      </c>
      <c r="E979" s="524"/>
    </row>
    <row r="980" spans="1:5">
      <c r="A980" s="518" t="s">
        <v>13</v>
      </c>
      <c r="B980" s="440">
        <v>0</v>
      </c>
      <c r="C980" s="440">
        <v>0</v>
      </c>
      <c r="D980" s="440">
        <v>0</v>
      </c>
      <c r="E980" s="524"/>
    </row>
    <row r="981" spans="1:5">
      <c r="A981" s="517" t="s">
        <v>286</v>
      </c>
      <c r="B981" s="436">
        <v>1818.9027900000001</v>
      </c>
      <c r="C981" s="436">
        <v>1818.8500000000004</v>
      </c>
      <c r="D981" s="436">
        <v>99.997097700861758</v>
      </c>
      <c r="E981" s="523"/>
    </row>
    <row r="982" spans="1:5">
      <c r="A982" s="517" t="s">
        <v>112</v>
      </c>
      <c r="B982" s="436">
        <v>1818.9027900000001</v>
      </c>
      <c r="C982" s="436">
        <v>1818.8500000000004</v>
      </c>
      <c r="D982" s="436">
        <v>99.997097700861758</v>
      </c>
      <c r="E982" s="523"/>
    </row>
    <row r="983" spans="1:5">
      <c r="A983" s="518" t="s">
        <v>10</v>
      </c>
      <c r="B983" s="440">
        <v>0</v>
      </c>
      <c r="C983" s="440">
        <v>0</v>
      </c>
      <c r="D983" s="440">
        <v>0</v>
      </c>
      <c r="E983" s="523"/>
    </row>
    <row r="984" spans="1:5">
      <c r="A984" s="518" t="s">
        <v>11</v>
      </c>
      <c r="B984" s="440">
        <v>1818.9027900000001</v>
      </c>
      <c r="C984" s="440">
        <v>1818.8500000000004</v>
      </c>
      <c r="D984" s="440">
        <v>99.997097700861758</v>
      </c>
      <c r="E984" s="523"/>
    </row>
    <row r="985" spans="1:5">
      <c r="A985" s="518" t="s">
        <v>12</v>
      </c>
      <c r="B985" s="440">
        <v>0</v>
      </c>
      <c r="C985" s="440">
        <v>0</v>
      </c>
      <c r="D985" s="440">
        <v>0</v>
      </c>
      <c r="E985" s="523"/>
    </row>
    <row r="986" spans="1:5">
      <c r="A986" s="518" t="s">
        <v>13</v>
      </c>
      <c r="B986" s="440">
        <v>0</v>
      </c>
      <c r="C986" s="440">
        <v>0</v>
      </c>
      <c r="D986" s="440">
        <v>0</v>
      </c>
      <c r="E986" s="523"/>
    </row>
    <row r="987" spans="1:5">
      <c r="A987" s="517" t="s">
        <v>287</v>
      </c>
      <c r="B987" s="436">
        <v>1427.6999999999998</v>
      </c>
      <c r="C987" s="436">
        <v>1153.3599999999999</v>
      </c>
      <c r="D987" s="436">
        <v>80.784478531904469</v>
      </c>
      <c r="E987" s="523" t="s">
        <v>288</v>
      </c>
    </row>
    <row r="988" spans="1:5">
      <c r="A988" s="517" t="s">
        <v>112</v>
      </c>
      <c r="B988" s="436">
        <v>1427.6999999999998</v>
      </c>
      <c r="C988" s="436">
        <v>1153.3599999999999</v>
      </c>
      <c r="D988" s="436">
        <v>80.784478531904469</v>
      </c>
      <c r="E988" s="523"/>
    </row>
    <row r="989" spans="1:5">
      <c r="A989" s="518" t="s">
        <v>10</v>
      </c>
      <c r="B989" s="440">
        <v>0</v>
      </c>
      <c r="C989" s="440">
        <v>0</v>
      </c>
      <c r="D989" s="440">
        <v>0</v>
      </c>
      <c r="E989" s="523"/>
    </row>
    <row r="990" spans="1:5">
      <c r="A990" s="518" t="s">
        <v>11</v>
      </c>
      <c r="B990" s="440">
        <v>1427.6999999999998</v>
      </c>
      <c r="C990" s="440">
        <v>1153.3599999999999</v>
      </c>
      <c r="D990" s="440">
        <v>80.784478531904469</v>
      </c>
      <c r="E990" s="523"/>
    </row>
    <row r="991" spans="1:5">
      <c r="A991" s="518" t="s">
        <v>12</v>
      </c>
      <c r="B991" s="440">
        <v>0</v>
      </c>
      <c r="C991" s="440">
        <v>0</v>
      </c>
      <c r="D991" s="440">
        <v>0</v>
      </c>
      <c r="E991" s="523"/>
    </row>
    <row r="992" spans="1:5">
      <c r="A992" s="518" t="s">
        <v>13</v>
      </c>
      <c r="B992" s="440">
        <v>0</v>
      </c>
      <c r="C992" s="440">
        <v>0</v>
      </c>
      <c r="D992" s="440">
        <v>0</v>
      </c>
      <c r="E992" s="523"/>
    </row>
    <row r="993" spans="1:5" ht="33">
      <c r="A993" s="423" t="s">
        <v>289</v>
      </c>
      <c r="B993" s="436">
        <v>921.99999999999989</v>
      </c>
      <c r="C993" s="436">
        <v>676.1099999999999</v>
      </c>
      <c r="D993" s="436">
        <v>73.330802603036872</v>
      </c>
      <c r="E993" s="523" t="s">
        <v>288</v>
      </c>
    </row>
    <row r="994" spans="1:5">
      <c r="A994" s="517" t="s">
        <v>112</v>
      </c>
      <c r="B994" s="436">
        <v>921.99999999999989</v>
      </c>
      <c r="C994" s="436">
        <v>676.1099999999999</v>
      </c>
      <c r="D994" s="436">
        <v>73.330802603036872</v>
      </c>
      <c r="E994" s="523"/>
    </row>
    <row r="995" spans="1:5">
      <c r="A995" s="518" t="s">
        <v>10</v>
      </c>
      <c r="B995" s="440">
        <v>0</v>
      </c>
      <c r="C995" s="440">
        <v>0</v>
      </c>
      <c r="D995" s="440">
        <v>0</v>
      </c>
      <c r="E995" s="523"/>
    </row>
    <row r="996" spans="1:5">
      <c r="A996" s="518" t="s">
        <v>11</v>
      </c>
      <c r="B996" s="440">
        <v>921.99999999999989</v>
      </c>
      <c r="C996" s="440">
        <v>676.1099999999999</v>
      </c>
      <c r="D996" s="440">
        <v>73.330802603036872</v>
      </c>
      <c r="E996" s="523"/>
    </row>
    <row r="997" spans="1:5">
      <c r="A997" s="518" t="s">
        <v>12</v>
      </c>
      <c r="B997" s="440">
        <v>0</v>
      </c>
      <c r="C997" s="440">
        <v>0</v>
      </c>
      <c r="D997" s="440">
        <v>0</v>
      </c>
      <c r="E997" s="523"/>
    </row>
    <row r="998" spans="1:5">
      <c r="A998" s="518" t="s">
        <v>13</v>
      </c>
      <c r="B998" s="440">
        <v>0</v>
      </c>
      <c r="C998" s="440">
        <v>0</v>
      </c>
      <c r="D998" s="440">
        <v>0</v>
      </c>
      <c r="E998" s="523"/>
    </row>
    <row r="999" spans="1:5" ht="33">
      <c r="A999" s="423" t="s">
        <v>290</v>
      </c>
      <c r="B999" s="436">
        <v>1490</v>
      </c>
      <c r="C999" s="436">
        <v>1490</v>
      </c>
      <c r="D999" s="436">
        <v>100</v>
      </c>
      <c r="E999" s="524"/>
    </row>
    <row r="1000" spans="1:5">
      <c r="A1000" s="517" t="s">
        <v>112</v>
      </c>
      <c r="B1000" s="436">
        <v>1490</v>
      </c>
      <c r="C1000" s="436">
        <v>1490</v>
      </c>
      <c r="D1000" s="436">
        <v>100</v>
      </c>
      <c r="E1000" s="525"/>
    </row>
    <row r="1001" spans="1:5">
      <c r="A1001" s="518" t="s">
        <v>10</v>
      </c>
      <c r="B1001" s="440">
        <v>0</v>
      </c>
      <c r="C1001" s="440">
        <v>0</v>
      </c>
      <c r="D1001" s="440">
        <v>0</v>
      </c>
      <c r="E1001" s="524"/>
    </row>
    <row r="1002" spans="1:5">
      <c r="A1002" s="518" t="s">
        <v>11</v>
      </c>
      <c r="B1002" s="440">
        <v>1490</v>
      </c>
      <c r="C1002" s="440">
        <v>1490</v>
      </c>
      <c r="D1002" s="440">
        <v>100</v>
      </c>
      <c r="E1002" s="524"/>
    </row>
    <row r="1003" spans="1:5">
      <c r="A1003" s="518" t="s">
        <v>12</v>
      </c>
      <c r="B1003" s="440">
        <v>0</v>
      </c>
      <c r="C1003" s="440">
        <v>0</v>
      </c>
      <c r="D1003" s="440">
        <v>0</v>
      </c>
      <c r="E1003" s="524"/>
    </row>
    <row r="1004" spans="1:5">
      <c r="A1004" s="518" t="s">
        <v>13</v>
      </c>
      <c r="B1004" s="440">
        <v>0</v>
      </c>
      <c r="C1004" s="440">
        <v>0</v>
      </c>
      <c r="D1004" s="440">
        <v>0</v>
      </c>
      <c r="E1004" s="524"/>
    </row>
    <row r="1005" spans="1:5" ht="33">
      <c r="A1005" s="43" t="s">
        <v>291</v>
      </c>
      <c r="B1005" s="436">
        <v>0</v>
      </c>
      <c r="C1005" s="436">
        <v>0</v>
      </c>
      <c r="D1005" s="436">
        <v>0</v>
      </c>
      <c r="E1005" s="526"/>
    </row>
    <row r="1006" spans="1:5">
      <c r="A1006" s="74" t="s">
        <v>112</v>
      </c>
      <c r="B1006" s="436">
        <v>0</v>
      </c>
      <c r="C1006" s="436">
        <v>0</v>
      </c>
      <c r="D1006" s="436">
        <v>0</v>
      </c>
      <c r="E1006" s="527"/>
    </row>
    <row r="1007" spans="1:5">
      <c r="A1007" s="528" t="s">
        <v>10</v>
      </c>
      <c r="B1007" s="440">
        <v>0</v>
      </c>
      <c r="C1007" s="440">
        <v>0</v>
      </c>
      <c r="D1007" s="440">
        <v>0</v>
      </c>
      <c r="E1007" s="526"/>
    </row>
    <row r="1008" spans="1:5">
      <c r="A1008" s="528" t="s">
        <v>11</v>
      </c>
      <c r="B1008" s="440">
        <v>0</v>
      </c>
      <c r="C1008" s="440">
        <v>0</v>
      </c>
      <c r="D1008" s="440">
        <v>0</v>
      </c>
      <c r="E1008" s="526"/>
    </row>
    <row r="1009" spans="1:5">
      <c r="A1009" s="528" t="s">
        <v>12</v>
      </c>
      <c r="B1009" s="440">
        <v>0</v>
      </c>
      <c r="C1009" s="440">
        <v>0</v>
      </c>
      <c r="D1009" s="440">
        <v>0</v>
      </c>
      <c r="E1009" s="526"/>
    </row>
    <row r="1010" spans="1:5">
      <c r="A1010" s="528" t="s">
        <v>13</v>
      </c>
      <c r="B1010" s="440">
        <v>0</v>
      </c>
      <c r="C1010" s="440">
        <v>0</v>
      </c>
      <c r="D1010" s="440">
        <v>0</v>
      </c>
      <c r="E1010" s="526"/>
    </row>
    <row r="1011" spans="1:5" ht="49.5">
      <c r="A1011" s="423" t="s">
        <v>292</v>
      </c>
      <c r="B1011" s="436">
        <v>1490</v>
      </c>
      <c r="C1011" s="436">
        <v>1490</v>
      </c>
      <c r="D1011" s="436">
        <v>100</v>
      </c>
      <c r="E1011" s="529" t="s">
        <v>293</v>
      </c>
    </row>
    <row r="1012" spans="1:5">
      <c r="A1012" s="517" t="s">
        <v>112</v>
      </c>
      <c r="B1012" s="436">
        <v>1490</v>
      </c>
      <c r="C1012" s="436">
        <v>1490</v>
      </c>
      <c r="D1012" s="436">
        <v>100</v>
      </c>
      <c r="E1012" s="519"/>
    </row>
    <row r="1013" spans="1:5">
      <c r="A1013" s="518" t="s">
        <v>10</v>
      </c>
      <c r="B1013" s="440">
        <v>0</v>
      </c>
      <c r="C1013" s="440">
        <v>0</v>
      </c>
      <c r="D1013" s="440">
        <v>0</v>
      </c>
      <c r="E1013" s="519"/>
    </row>
    <row r="1014" spans="1:5">
      <c r="A1014" s="518" t="s">
        <v>11</v>
      </c>
      <c r="B1014" s="440">
        <v>1490</v>
      </c>
      <c r="C1014" s="440">
        <v>1490</v>
      </c>
      <c r="D1014" s="440">
        <v>100</v>
      </c>
      <c r="E1014" s="519"/>
    </row>
    <row r="1015" spans="1:5">
      <c r="A1015" s="518" t="s">
        <v>12</v>
      </c>
      <c r="B1015" s="440">
        <v>0</v>
      </c>
      <c r="C1015" s="440">
        <v>0</v>
      </c>
      <c r="D1015" s="440">
        <v>0</v>
      </c>
      <c r="E1015" s="519"/>
    </row>
    <row r="1016" spans="1:5">
      <c r="A1016" s="518" t="s">
        <v>13</v>
      </c>
      <c r="B1016" s="440">
        <v>0</v>
      </c>
      <c r="C1016" s="440">
        <v>0</v>
      </c>
      <c r="D1016" s="440">
        <v>0</v>
      </c>
      <c r="E1016" s="519"/>
    </row>
    <row r="1017" spans="1:5" ht="66">
      <c r="A1017" s="423" t="s">
        <v>294</v>
      </c>
      <c r="B1017" s="436">
        <v>24173.295500000004</v>
      </c>
      <c r="C1017" s="436">
        <v>23667.570000000007</v>
      </c>
      <c r="D1017" s="436">
        <v>97.90791660988053</v>
      </c>
      <c r="E1017" s="523" t="s">
        <v>295</v>
      </c>
    </row>
    <row r="1018" spans="1:5">
      <c r="A1018" s="517" t="s">
        <v>112</v>
      </c>
      <c r="B1018" s="436">
        <v>24173.295500000004</v>
      </c>
      <c r="C1018" s="436">
        <v>23667.570000000007</v>
      </c>
      <c r="D1018" s="436">
        <v>97.90791660988053</v>
      </c>
      <c r="E1018" s="523"/>
    </row>
    <row r="1019" spans="1:5">
      <c r="A1019" s="518" t="s">
        <v>10</v>
      </c>
      <c r="B1019" s="440">
        <v>0</v>
      </c>
      <c r="C1019" s="440">
        <v>0</v>
      </c>
      <c r="D1019" s="440">
        <v>0</v>
      </c>
      <c r="E1019" s="523"/>
    </row>
    <row r="1020" spans="1:5">
      <c r="A1020" s="518" t="s">
        <v>11</v>
      </c>
      <c r="B1020" s="440">
        <v>24173.295500000004</v>
      </c>
      <c r="C1020" s="440">
        <v>23667.570000000007</v>
      </c>
      <c r="D1020" s="440">
        <v>97.90791660988053</v>
      </c>
      <c r="E1020" s="523"/>
    </row>
    <row r="1021" spans="1:5">
      <c r="A1021" s="518" t="s">
        <v>12</v>
      </c>
      <c r="B1021" s="440">
        <v>0</v>
      </c>
      <c r="C1021" s="440">
        <v>0</v>
      </c>
      <c r="D1021" s="440">
        <v>0</v>
      </c>
      <c r="E1021" s="523"/>
    </row>
    <row r="1022" spans="1:5">
      <c r="A1022" s="518" t="s">
        <v>13</v>
      </c>
      <c r="B1022" s="440">
        <v>0</v>
      </c>
      <c r="C1022" s="440">
        <v>0</v>
      </c>
      <c r="D1022" s="440">
        <v>0</v>
      </c>
      <c r="E1022" s="523"/>
    </row>
    <row r="1023" spans="1:5" ht="82.5">
      <c r="A1023" s="423" t="s">
        <v>296</v>
      </c>
      <c r="B1023" s="436">
        <v>15718.5</v>
      </c>
      <c r="C1023" s="436">
        <v>15718.129999999997</v>
      </c>
      <c r="D1023" s="436">
        <v>99.997646085822424</v>
      </c>
      <c r="E1023" s="524"/>
    </row>
    <row r="1024" spans="1:5">
      <c r="A1024" s="517" t="s">
        <v>112</v>
      </c>
      <c r="B1024" s="436">
        <v>15718.5</v>
      </c>
      <c r="C1024" s="436">
        <v>15718.129999999997</v>
      </c>
      <c r="D1024" s="436">
        <v>99.997646085822424</v>
      </c>
      <c r="E1024" s="525"/>
    </row>
    <row r="1025" spans="1:5">
      <c r="A1025" s="518" t="s">
        <v>10</v>
      </c>
      <c r="B1025" s="440">
        <v>992.4</v>
      </c>
      <c r="C1025" s="440">
        <v>992.29</v>
      </c>
      <c r="D1025" s="440">
        <v>99.988915759774287</v>
      </c>
      <c r="E1025" s="530"/>
    </row>
    <row r="1026" spans="1:5">
      <c r="A1026" s="518" t="s">
        <v>11</v>
      </c>
      <c r="B1026" s="440">
        <v>12031.39</v>
      </c>
      <c r="C1026" s="440">
        <v>12031.13</v>
      </c>
      <c r="D1026" s="440">
        <v>99.9978389861853</v>
      </c>
      <c r="E1026" s="530"/>
    </row>
    <row r="1027" spans="1:5">
      <c r="A1027" s="518" t="s">
        <v>12</v>
      </c>
      <c r="B1027" s="440">
        <v>0</v>
      </c>
      <c r="C1027" s="440">
        <v>0</v>
      </c>
      <c r="D1027" s="440">
        <v>0</v>
      </c>
      <c r="E1027" s="530"/>
    </row>
    <row r="1028" spans="1:5">
      <c r="A1028" s="518" t="s">
        <v>13</v>
      </c>
      <c r="B1028" s="440">
        <v>2694.71</v>
      </c>
      <c r="C1028" s="440">
        <v>2694.71</v>
      </c>
      <c r="D1028" s="440">
        <v>100</v>
      </c>
      <c r="E1028" s="530"/>
    </row>
    <row r="1029" spans="1:5" ht="88.15" customHeight="1">
      <c r="A1029" s="423" t="s">
        <v>297</v>
      </c>
      <c r="B1029" s="436">
        <v>992.4</v>
      </c>
      <c r="C1029" s="436">
        <v>992.29</v>
      </c>
      <c r="D1029" s="436">
        <v>99.988915759774287</v>
      </c>
      <c r="E1029" s="529" t="s">
        <v>298</v>
      </c>
    </row>
    <row r="1030" spans="1:5">
      <c r="A1030" s="517" t="s">
        <v>112</v>
      </c>
      <c r="B1030" s="436">
        <v>992.4</v>
      </c>
      <c r="C1030" s="436">
        <v>992.29</v>
      </c>
      <c r="D1030" s="436">
        <v>99.988915759774287</v>
      </c>
      <c r="E1030" s="519"/>
    </row>
    <row r="1031" spans="1:5">
      <c r="A1031" s="518" t="s">
        <v>10</v>
      </c>
      <c r="B1031" s="440">
        <v>992.4</v>
      </c>
      <c r="C1031" s="440">
        <v>992.29</v>
      </c>
      <c r="D1031" s="440">
        <v>99.988915759774287</v>
      </c>
      <c r="E1031" s="519"/>
    </row>
    <row r="1032" spans="1:5">
      <c r="A1032" s="518" t="s">
        <v>11</v>
      </c>
      <c r="B1032" s="440">
        <v>0</v>
      </c>
      <c r="C1032" s="440">
        <v>0</v>
      </c>
      <c r="D1032" s="440">
        <v>0</v>
      </c>
      <c r="E1032" s="519"/>
    </row>
    <row r="1033" spans="1:5">
      <c r="A1033" s="518" t="s">
        <v>12</v>
      </c>
      <c r="B1033" s="440">
        <v>0</v>
      </c>
      <c r="C1033" s="440">
        <v>0</v>
      </c>
      <c r="D1033" s="440">
        <v>0</v>
      </c>
      <c r="E1033" s="519"/>
    </row>
    <row r="1034" spans="1:5">
      <c r="A1034" s="518" t="s">
        <v>13</v>
      </c>
      <c r="B1034" s="440">
        <v>0</v>
      </c>
      <c r="C1034" s="440">
        <v>0</v>
      </c>
      <c r="D1034" s="440">
        <v>0</v>
      </c>
      <c r="E1034" s="519"/>
    </row>
    <row r="1035" spans="1:5" ht="49.5">
      <c r="A1035" s="423" t="s">
        <v>299</v>
      </c>
      <c r="B1035" s="436">
        <v>34.6</v>
      </c>
      <c r="C1035" s="436">
        <v>34.6</v>
      </c>
      <c r="D1035" s="436">
        <v>100</v>
      </c>
      <c r="E1035" s="523" t="s">
        <v>300</v>
      </c>
    </row>
    <row r="1036" spans="1:5">
      <c r="A1036" s="517" t="s">
        <v>112</v>
      </c>
      <c r="B1036" s="436">
        <v>34.6</v>
      </c>
      <c r="C1036" s="436">
        <v>34.6</v>
      </c>
      <c r="D1036" s="436">
        <v>100</v>
      </c>
      <c r="E1036" s="523"/>
    </row>
    <row r="1037" spans="1:5">
      <c r="A1037" s="518" t="s">
        <v>10</v>
      </c>
      <c r="B1037" s="440">
        <v>0</v>
      </c>
      <c r="C1037" s="440">
        <v>0</v>
      </c>
      <c r="D1037" s="440">
        <v>0</v>
      </c>
      <c r="E1037" s="523"/>
    </row>
    <row r="1038" spans="1:5">
      <c r="A1038" s="518" t="s">
        <v>11</v>
      </c>
      <c r="B1038" s="440">
        <v>34.6</v>
      </c>
      <c r="C1038" s="440">
        <v>34.6</v>
      </c>
      <c r="D1038" s="440">
        <v>100</v>
      </c>
      <c r="E1038" s="523"/>
    </row>
    <row r="1039" spans="1:5">
      <c r="A1039" s="518" t="s">
        <v>12</v>
      </c>
      <c r="B1039" s="440">
        <v>0</v>
      </c>
      <c r="C1039" s="440">
        <v>0</v>
      </c>
      <c r="D1039" s="440">
        <v>0</v>
      </c>
      <c r="E1039" s="523"/>
    </row>
    <row r="1040" spans="1:5">
      <c r="A1040" s="518" t="s">
        <v>13</v>
      </c>
      <c r="B1040" s="440">
        <v>0</v>
      </c>
      <c r="C1040" s="440">
        <v>0</v>
      </c>
      <c r="D1040" s="440">
        <v>0</v>
      </c>
      <c r="E1040" s="523"/>
    </row>
    <row r="1041" spans="1:5" ht="82.5">
      <c r="A1041" s="423" t="s">
        <v>301</v>
      </c>
      <c r="B1041" s="436">
        <v>6443.1</v>
      </c>
      <c r="C1041" s="436">
        <v>6442.99</v>
      </c>
      <c r="D1041" s="436">
        <v>99.998292747280033</v>
      </c>
      <c r="E1041" s="516" t="s">
        <v>302</v>
      </c>
    </row>
    <row r="1042" spans="1:5">
      <c r="A1042" s="517" t="s">
        <v>112</v>
      </c>
      <c r="B1042" s="436">
        <v>6443.1</v>
      </c>
      <c r="C1042" s="436">
        <v>6442.99</v>
      </c>
      <c r="D1042" s="436">
        <v>99.998292747280033</v>
      </c>
      <c r="E1042" s="519"/>
    </row>
    <row r="1043" spans="1:5">
      <c r="A1043" s="518" t="s">
        <v>10</v>
      </c>
      <c r="B1043" s="440">
        <v>0</v>
      </c>
      <c r="C1043" s="440">
        <v>0</v>
      </c>
      <c r="D1043" s="440">
        <v>0</v>
      </c>
      <c r="E1043" s="519"/>
    </row>
    <row r="1044" spans="1:5">
      <c r="A1044" s="518" t="s">
        <v>11</v>
      </c>
      <c r="B1044" s="440">
        <v>3748.39</v>
      </c>
      <c r="C1044" s="440">
        <v>3748.28</v>
      </c>
      <c r="D1044" s="440">
        <v>99.997065406747978</v>
      </c>
      <c r="E1044" s="519"/>
    </row>
    <row r="1045" spans="1:5">
      <c r="A1045" s="518" t="s">
        <v>12</v>
      </c>
      <c r="B1045" s="440">
        <v>0</v>
      </c>
      <c r="C1045" s="440">
        <v>0</v>
      </c>
      <c r="D1045" s="440">
        <v>0</v>
      </c>
      <c r="E1045" s="519"/>
    </row>
    <row r="1046" spans="1:5">
      <c r="A1046" s="518" t="s">
        <v>13</v>
      </c>
      <c r="B1046" s="440">
        <v>2694.71</v>
      </c>
      <c r="C1046" s="440">
        <v>2694.71</v>
      </c>
      <c r="D1046" s="440">
        <v>100</v>
      </c>
      <c r="E1046" s="519"/>
    </row>
    <row r="1047" spans="1:5" ht="33">
      <c r="A1047" s="423" t="s">
        <v>303</v>
      </c>
      <c r="B1047" s="436">
        <v>730.40000000000009</v>
      </c>
      <c r="C1047" s="436">
        <v>730.33</v>
      </c>
      <c r="D1047" s="436">
        <v>99.99041621029572</v>
      </c>
      <c r="E1047" s="516" t="s">
        <v>304</v>
      </c>
    </row>
    <row r="1048" spans="1:5">
      <c r="A1048" s="517" t="s">
        <v>112</v>
      </c>
      <c r="B1048" s="436">
        <v>730.40000000000009</v>
      </c>
      <c r="C1048" s="436">
        <v>730.33</v>
      </c>
      <c r="D1048" s="436">
        <v>99.99041621029572</v>
      </c>
      <c r="E1048" s="519"/>
    </row>
    <row r="1049" spans="1:5">
      <c r="A1049" s="518" t="s">
        <v>10</v>
      </c>
      <c r="B1049" s="440">
        <v>0</v>
      </c>
      <c r="C1049" s="440">
        <v>0</v>
      </c>
      <c r="D1049" s="440">
        <v>0</v>
      </c>
      <c r="E1049" s="519"/>
    </row>
    <row r="1050" spans="1:5">
      <c r="A1050" s="518" t="s">
        <v>11</v>
      </c>
      <c r="B1050" s="440">
        <v>730.40000000000009</v>
      </c>
      <c r="C1050" s="440">
        <v>730.33</v>
      </c>
      <c r="D1050" s="440">
        <v>99.99041621029572</v>
      </c>
      <c r="E1050" s="519"/>
    </row>
    <row r="1051" spans="1:5">
      <c r="A1051" s="518" t="s">
        <v>12</v>
      </c>
      <c r="B1051" s="440">
        <v>0</v>
      </c>
      <c r="C1051" s="440">
        <v>0</v>
      </c>
      <c r="D1051" s="440">
        <v>0</v>
      </c>
      <c r="E1051" s="519"/>
    </row>
    <row r="1052" spans="1:5">
      <c r="A1052" s="518" t="s">
        <v>13</v>
      </c>
      <c r="B1052" s="440">
        <v>0</v>
      </c>
      <c r="C1052" s="440">
        <v>0</v>
      </c>
      <c r="D1052" s="440">
        <v>0</v>
      </c>
      <c r="E1052" s="519"/>
    </row>
    <row r="1053" spans="1:5" ht="49.5">
      <c r="A1053" s="423" t="s">
        <v>305</v>
      </c>
      <c r="B1053" s="436">
        <v>5838</v>
      </c>
      <c r="C1053" s="436">
        <v>5837.96</v>
      </c>
      <c r="D1053" s="436">
        <v>99.999314833847208</v>
      </c>
      <c r="E1053" s="523" t="s">
        <v>306</v>
      </c>
    </row>
    <row r="1054" spans="1:5">
      <c r="A1054" s="517" t="s">
        <v>112</v>
      </c>
      <c r="B1054" s="436">
        <v>5838</v>
      </c>
      <c r="C1054" s="436">
        <v>5837.96</v>
      </c>
      <c r="D1054" s="436">
        <v>99.999314833847208</v>
      </c>
      <c r="E1054" s="523"/>
    </row>
    <row r="1055" spans="1:5">
      <c r="A1055" s="518" t="s">
        <v>10</v>
      </c>
      <c r="B1055" s="440">
        <v>0</v>
      </c>
      <c r="C1055" s="440">
        <v>0</v>
      </c>
      <c r="D1055" s="440">
        <v>0</v>
      </c>
      <c r="E1055" s="523"/>
    </row>
    <row r="1056" spans="1:5">
      <c r="A1056" s="518" t="s">
        <v>11</v>
      </c>
      <c r="B1056" s="440">
        <v>5838</v>
      </c>
      <c r="C1056" s="440">
        <v>5837.96</v>
      </c>
      <c r="D1056" s="440">
        <v>99.999314833847208</v>
      </c>
      <c r="E1056" s="523"/>
    </row>
    <row r="1057" spans="1:5">
      <c r="A1057" s="518" t="s">
        <v>12</v>
      </c>
      <c r="B1057" s="440">
        <v>0</v>
      </c>
      <c r="C1057" s="440">
        <v>0</v>
      </c>
      <c r="D1057" s="440">
        <v>0</v>
      </c>
      <c r="E1057" s="523"/>
    </row>
    <row r="1058" spans="1:5">
      <c r="A1058" s="518" t="s">
        <v>13</v>
      </c>
      <c r="B1058" s="440">
        <v>0</v>
      </c>
      <c r="C1058" s="440">
        <v>0</v>
      </c>
      <c r="D1058" s="440">
        <v>0</v>
      </c>
      <c r="E1058" s="523"/>
    </row>
    <row r="1059" spans="1:5" ht="49.5">
      <c r="A1059" s="517" t="s">
        <v>307</v>
      </c>
      <c r="B1059" s="436">
        <v>0</v>
      </c>
      <c r="C1059" s="436">
        <v>0</v>
      </c>
      <c r="D1059" s="436">
        <v>0</v>
      </c>
      <c r="E1059" s="524"/>
    </row>
    <row r="1060" spans="1:5">
      <c r="A1060" s="517" t="s">
        <v>112</v>
      </c>
      <c r="B1060" s="436">
        <v>0</v>
      </c>
      <c r="C1060" s="436">
        <v>0</v>
      </c>
      <c r="D1060" s="436">
        <v>0</v>
      </c>
      <c r="E1060" s="525"/>
    </row>
    <row r="1061" spans="1:5">
      <c r="A1061" s="518" t="s">
        <v>10</v>
      </c>
      <c r="B1061" s="440">
        <v>0</v>
      </c>
      <c r="C1061" s="440">
        <v>0</v>
      </c>
      <c r="D1061" s="440">
        <v>0</v>
      </c>
      <c r="E1061" s="524"/>
    </row>
    <row r="1062" spans="1:5">
      <c r="A1062" s="518" t="s">
        <v>11</v>
      </c>
      <c r="B1062" s="440">
        <v>0</v>
      </c>
      <c r="C1062" s="440">
        <v>0</v>
      </c>
      <c r="D1062" s="440">
        <v>0</v>
      </c>
      <c r="E1062" s="524"/>
    </row>
    <row r="1063" spans="1:5">
      <c r="A1063" s="518" t="s">
        <v>12</v>
      </c>
      <c r="B1063" s="440">
        <v>0</v>
      </c>
      <c r="C1063" s="440">
        <v>0</v>
      </c>
      <c r="D1063" s="440">
        <v>0</v>
      </c>
      <c r="E1063" s="524"/>
    </row>
    <row r="1064" spans="1:5">
      <c r="A1064" s="518" t="s">
        <v>13</v>
      </c>
      <c r="B1064" s="440">
        <v>0</v>
      </c>
      <c r="C1064" s="440">
        <v>0</v>
      </c>
      <c r="D1064" s="440">
        <v>0</v>
      </c>
      <c r="E1064" s="524"/>
    </row>
    <row r="1065" spans="1:5" ht="33">
      <c r="A1065" s="517" t="s">
        <v>308</v>
      </c>
      <c r="B1065" s="436">
        <v>0</v>
      </c>
      <c r="C1065" s="436">
        <v>0</v>
      </c>
      <c r="D1065" s="436">
        <v>0</v>
      </c>
      <c r="E1065" s="524"/>
    </row>
    <row r="1066" spans="1:5">
      <c r="A1066" s="517" t="s">
        <v>112</v>
      </c>
      <c r="B1066" s="436">
        <v>0</v>
      </c>
      <c r="C1066" s="436">
        <v>0</v>
      </c>
      <c r="D1066" s="436">
        <v>0</v>
      </c>
      <c r="E1066" s="525"/>
    </row>
    <row r="1067" spans="1:5">
      <c r="A1067" s="518" t="s">
        <v>10</v>
      </c>
      <c r="B1067" s="440">
        <v>0</v>
      </c>
      <c r="C1067" s="440">
        <v>0</v>
      </c>
      <c r="D1067" s="440">
        <v>0</v>
      </c>
      <c r="E1067" s="524"/>
    </row>
    <row r="1068" spans="1:5">
      <c r="A1068" s="518" t="s">
        <v>11</v>
      </c>
      <c r="B1068" s="440">
        <v>0</v>
      </c>
      <c r="C1068" s="440">
        <v>0</v>
      </c>
      <c r="D1068" s="440">
        <v>0</v>
      </c>
      <c r="E1068" s="524"/>
    </row>
    <row r="1069" spans="1:5">
      <c r="A1069" s="518" t="s">
        <v>12</v>
      </c>
      <c r="B1069" s="440">
        <v>0</v>
      </c>
      <c r="C1069" s="440">
        <v>0</v>
      </c>
      <c r="D1069" s="440">
        <v>0</v>
      </c>
      <c r="E1069" s="524"/>
    </row>
    <row r="1070" spans="1:5">
      <c r="A1070" s="518" t="s">
        <v>13</v>
      </c>
      <c r="B1070" s="440">
        <v>0</v>
      </c>
      <c r="C1070" s="440">
        <v>0</v>
      </c>
      <c r="D1070" s="440">
        <v>0</v>
      </c>
      <c r="E1070" s="524"/>
    </row>
    <row r="1071" spans="1:5" ht="33">
      <c r="A1071" s="517" t="s">
        <v>309</v>
      </c>
      <c r="B1071" s="436">
        <v>1580</v>
      </c>
      <c r="C1071" s="436">
        <v>1580</v>
      </c>
      <c r="D1071" s="436">
        <v>100</v>
      </c>
      <c r="E1071" s="529" t="s">
        <v>310</v>
      </c>
    </row>
    <row r="1072" spans="1:5">
      <c r="A1072" s="517" t="s">
        <v>112</v>
      </c>
      <c r="B1072" s="436">
        <v>1580</v>
      </c>
      <c r="C1072" s="436">
        <v>1580</v>
      </c>
      <c r="D1072" s="436">
        <v>100</v>
      </c>
      <c r="E1072" s="519"/>
    </row>
    <row r="1073" spans="1:5">
      <c r="A1073" s="518" t="s">
        <v>10</v>
      </c>
      <c r="B1073" s="440">
        <v>0</v>
      </c>
      <c r="C1073" s="440">
        <v>0</v>
      </c>
      <c r="D1073" s="440">
        <v>0</v>
      </c>
      <c r="E1073" s="519"/>
    </row>
    <row r="1074" spans="1:5">
      <c r="A1074" s="518" t="s">
        <v>11</v>
      </c>
      <c r="B1074" s="440">
        <v>1580</v>
      </c>
      <c r="C1074" s="440">
        <v>1580</v>
      </c>
      <c r="D1074" s="440">
        <v>100</v>
      </c>
      <c r="E1074" s="519"/>
    </row>
    <row r="1075" spans="1:5">
      <c r="A1075" s="518" t="s">
        <v>12</v>
      </c>
      <c r="B1075" s="440">
        <v>0</v>
      </c>
      <c r="C1075" s="440">
        <v>0</v>
      </c>
      <c r="D1075" s="440">
        <v>0</v>
      </c>
      <c r="E1075" s="519"/>
    </row>
    <row r="1076" spans="1:5">
      <c r="A1076" s="518" t="s">
        <v>13</v>
      </c>
      <c r="B1076" s="440">
        <v>0</v>
      </c>
      <c r="C1076" s="440">
        <v>0</v>
      </c>
      <c r="D1076" s="440">
        <v>0</v>
      </c>
      <c r="E1076" s="519"/>
    </row>
    <row r="1077" spans="1:5" ht="33">
      <c r="A1077" s="517" t="s">
        <v>311</v>
      </c>
      <c r="B1077" s="436">
        <v>100</v>
      </c>
      <c r="C1077" s="436">
        <v>99.96</v>
      </c>
      <c r="D1077" s="436">
        <v>99.96</v>
      </c>
      <c r="E1077" s="529" t="s">
        <v>312</v>
      </c>
    </row>
    <row r="1078" spans="1:5">
      <c r="A1078" s="517" t="s">
        <v>112</v>
      </c>
      <c r="B1078" s="436">
        <v>100</v>
      </c>
      <c r="C1078" s="436">
        <v>99.96</v>
      </c>
      <c r="D1078" s="436">
        <v>99.96</v>
      </c>
      <c r="E1078" s="519"/>
    </row>
    <row r="1079" spans="1:5">
      <c r="A1079" s="518" t="s">
        <v>10</v>
      </c>
      <c r="B1079" s="440">
        <v>0</v>
      </c>
      <c r="C1079" s="440">
        <v>0</v>
      </c>
      <c r="D1079" s="440">
        <v>0</v>
      </c>
      <c r="E1079" s="519"/>
    </row>
    <row r="1080" spans="1:5">
      <c r="A1080" s="518" t="s">
        <v>11</v>
      </c>
      <c r="B1080" s="440">
        <v>100</v>
      </c>
      <c r="C1080" s="440">
        <v>99.96</v>
      </c>
      <c r="D1080" s="440">
        <v>99.96</v>
      </c>
      <c r="E1080" s="519"/>
    </row>
    <row r="1081" spans="1:5">
      <c r="A1081" s="518" t="s">
        <v>12</v>
      </c>
      <c r="B1081" s="440">
        <v>0</v>
      </c>
      <c r="C1081" s="440">
        <v>0</v>
      </c>
      <c r="D1081" s="440">
        <v>0</v>
      </c>
      <c r="E1081" s="519"/>
    </row>
    <row r="1082" spans="1:5">
      <c r="A1082" s="518" t="s">
        <v>13</v>
      </c>
      <c r="B1082" s="440">
        <v>0</v>
      </c>
      <c r="C1082" s="440">
        <v>0</v>
      </c>
      <c r="D1082" s="440">
        <v>0</v>
      </c>
      <c r="E1082" s="519"/>
    </row>
    <row r="1083" spans="1:5" ht="33">
      <c r="A1083" s="423" t="s">
        <v>313</v>
      </c>
      <c r="B1083" s="436">
        <v>23834.49568</v>
      </c>
      <c r="C1083" s="436">
        <v>23826.560000000001</v>
      </c>
      <c r="D1083" s="436">
        <v>99.966705064346471</v>
      </c>
      <c r="E1083" s="531"/>
    </row>
    <row r="1084" spans="1:5">
      <c r="A1084" s="517" t="s">
        <v>112</v>
      </c>
      <c r="B1084" s="436">
        <v>23834.49568</v>
      </c>
      <c r="C1084" s="436">
        <v>23826.560000000001</v>
      </c>
      <c r="D1084" s="436">
        <v>99.966705064346471</v>
      </c>
      <c r="E1084" s="525"/>
    </row>
    <row r="1085" spans="1:5">
      <c r="A1085" s="518" t="s">
        <v>10</v>
      </c>
      <c r="B1085" s="440">
        <v>0</v>
      </c>
      <c r="C1085" s="440">
        <v>0</v>
      </c>
      <c r="D1085" s="440">
        <v>0</v>
      </c>
      <c r="E1085" s="524"/>
    </row>
    <row r="1086" spans="1:5">
      <c r="A1086" s="518" t="s">
        <v>11</v>
      </c>
      <c r="B1086" s="440">
        <v>3013.1</v>
      </c>
      <c r="C1086" s="440">
        <v>3005.16</v>
      </c>
      <c r="D1086" s="440">
        <v>99.736484019780292</v>
      </c>
      <c r="E1086" s="524"/>
    </row>
    <row r="1087" spans="1:5">
      <c r="A1087" s="518" t="s">
        <v>12</v>
      </c>
      <c r="B1087" s="440">
        <v>0</v>
      </c>
      <c r="C1087" s="440">
        <v>0</v>
      </c>
      <c r="D1087" s="440">
        <v>0</v>
      </c>
      <c r="E1087" s="524"/>
    </row>
    <row r="1088" spans="1:5">
      <c r="A1088" s="518" t="s">
        <v>13</v>
      </c>
      <c r="B1088" s="440">
        <v>20821.395680000001</v>
      </c>
      <c r="C1088" s="440">
        <v>20821.400000000001</v>
      </c>
      <c r="D1088" s="440">
        <v>100.0000207478887</v>
      </c>
      <c r="E1088" s="524"/>
    </row>
    <row r="1089" spans="1:5" ht="33">
      <c r="A1089" s="423" t="s">
        <v>314</v>
      </c>
      <c r="B1089" s="436">
        <v>0</v>
      </c>
      <c r="C1089" s="436">
        <v>0</v>
      </c>
      <c r="D1089" s="436">
        <v>0</v>
      </c>
      <c r="E1089" s="524"/>
    </row>
    <row r="1090" spans="1:5">
      <c r="A1090" s="517" t="s">
        <v>112</v>
      </c>
      <c r="B1090" s="436">
        <v>0</v>
      </c>
      <c r="C1090" s="436">
        <v>0</v>
      </c>
      <c r="D1090" s="436">
        <v>0</v>
      </c>
      <c r="E1090" s="525"/>
    </row>
    <row r="1091" spans="1:5">
      <c r="A1091" s="518" t="s">
        <v>10</v>
      </c>
      <c r="B1091" s="440">
        <v>0</v>
      </c>
      <c r="C1091" s="440">
        <v>0</v>
      </c>
      <c r="D1091" s="440">
        <v>0</v>
      </c>
      <c r="E1091" s="524"/>
    </row>
    <row r="1092" spans="1:5">
      <c r="A1092" s="518" t="s">
        <v>11</v>
      </c>
      <c r="B1092" s="440">
        <v>0</v>
      </c>
      <c r="C1092" s="440">
        <v>0</v>
      </c>
      <c r="D1092" s="440">
        <v>0</v>
      </c>
      <c r="E1092" s="524"/>
    </row>
    <row r="1093" spans="1:5">
      <c r="A1093" s="518" t="s">
        <v>12</v>
      </c>
      <c r="B1093" s="440">
        <v>0</v>
      </c>
      <c r="C1093" s="440">
        <v>0</v>
      </c>
      <c r="D1093" s="440">
        <v>0</v>
      </c>
      <c r="E1093" s="524"/>
    </row>
    <row r="1094" spans="1:5">
      <c r="A1094" s="518" t="s">
        <v>13</v>
      </c>
      <c r="B1094" s="440">
        <v>0</v>
      </c>
      <c r="C1094" s="440">
        <v>0</v>
      </c>
      <c r="D1094" s="440">
        <v>0</v>
      </c>
      <c r="E1094" s="524"/>
    </row>
    <row r="1095" spans="1:5" ht="33">
      <c r="A1095" s="517" t="s">
        <v>315</v>
      </c>
      <c r="B1095" s="436">
        <v>0</v>
      </c>
      <c r="C1095" s="436">
        <v>0</v>
      </c>
      <c r="D1095" s="436">
        <v>0</v>
      </c>
      <c r="E1095" s="524"/>
    </row>
    <row r="1096" spans="1:5">
      <c r="A1096" s="517" t="s">
        <v>112</v>
      </c>
      <c r="B1096" s="436">
        <v>0</v>
      </c>
      <c r="C1096" s="436">
        <v>0</v>
      </c>
      <c r="D1096" s="436">
        <v>0</v>
      </c>
      <c r="E1096" s="525"/>
    </row>
    <row r="1097" spans="1:5">
      <c r="A1097" s="518" t="s">
        <v>10</v>
      </c>
      <c r="B1097" s="440">
        <v>0</v>
      </c>
      <c r="C1097" s="440">
        <v>0</v>
      </c>
      <c r="D1097" s="440">
        <v>0</v>
      </c>
      <c r="E1097" s="524"/>
    </row>
    <row r="1098" spans="1:5">
      <c r="A1098" s="518" t="s">
        <v>11</v>
      </c>
      <c r="B1098" s="440">
        <v>0</v>
      </c>
      <c r="C1098" s="440">
        <v>0</v>
      </c>
      <c r="D1098" s="440">
        <v>0</v>
      </c>
      <c r="E1098" s="524"/>
    </row>
    <row r="1099" spans="1:5">
      <c r="A1099" s="518" t="s">
        <v>12</v>
      </c>
      <c r="B1099" s="440">
        <v>0</v>
      </c>
      <c r="C1099" s="440">
        <v>0</v>
      </c>
      <c r="D1099" s="440">
        <v>0</v>
      </c>
      <c r="E1099" s="524"/>
    </row>
    <row r="1100" spans="1:5">
      <c r="A1100" s="518" t="s">
        <v>13</v>
      </c>
      <c r="B1100" s="440">
        <v>0</v>
      </c>
      <c r="C1100" s="440">
        <v>0</v>
      </c>
      <c r="D1100" s="440">
        <v>0</v>
      </c>
      <c r="E1100" s="524"/>
    </row>
    <row r="1101" spans="1:5" ht="33">
      <c r="A1101" s="517" t="s">
        <v>316</v>
      </c>
      <c r="B1101" s="436">
        <v>0</v>
      </c>
      <c r="C1101" s="436">
        <v>0</v>
      </c>
      <c r="D1101" s="436">
        <v>0</v>
      </c>
      <c r="E1101" s="524"/>
    </row>
    <row r="1102" spans="1:5">
      <c r="A1102" s="517" t="s">
        <v>112</v>
      </c>
      <c r="B1102" s="436">
        <v>0</v>
      </c>
      <c r="C1102" s="436">
        <v>0</v>
      </c>
      <c r="D1102" s="436">
        <v>0</v>
      </c>
      <c r="E1102" s="524"/>
    </row>
    <row r="1103" spans="1:5">
      <c r="A1103" s="518" t="s">
        <v>10</v>
      </c>
      <c r="B1103" s="440">
        <v>0</v>
      </c>
      <c r="C1103" s="440">
        <v>0</v>
      </c>
      <c r="D1103" s="440">
        <v>0</v>
      </c>
      <c r="E1103" s="524"/>
    </row>
    <row r="1104" spans="1:5">
      <c r="A1104" s="518" t="s">
        <v>11</v>
      </c>
      <c r="B1104" s="440">
        <v>0</v>
      </c>
      <c r="C1104" s="440">
        <v>0</v>
      </c>
      <c r="D1104" s="440">
        <v>0</v>
      </c>
      <c r="E1104" s="524"/>
    </row>
    <row r="1105" spans="1:5">
      <c r="A1105" s="518" t="s">
        <v>12</v>
      </c>
      <c r="B1105" s="440">
        <v>0</v>
      </c>
      <c r="C1105" s="440">
        <v>0</v>
      </c>
      <c r="D1105" s="440">
        <v>0</v>
      </c>
      <c r="E1105" s="524"/>
    </row>
    <row r="1106" spans="1:5">
      <c r="A1106" s="518" t="s">
        <v>13</v>
      </c>
      <c r="B1106" s="440">
        <v>0</v>
      </c>
      <c r="C1106" s="440">
        <v>0</v>
      </c>
      <c r="D1106" s="440">
        <v>0</v>
      </c>
      <c r="E1106" s="524"/>
    </row>
    <row r="1107" spans="1:5">
      <c r="A1107" s="517" t="s">
        <v>317</v>
      </c>
      <c r="B1107" s="436">
        <v>10000</v>
      </c>
      <c r="C1107" s="436">
        <v>10000</v>
      </c>
      <c r="D1107" s="436">
        <v>100</v>
      </c>
      <c r="E1107" s="529" t="s">
        <v>318</v>
      </c>
    </row>
    <row r="1108" spans="1:5">
      <c r="A1108" s="517" t="s">
        <v>112</v>
      </c>
      <c r="B1108" s="436">
        <v>10000</v>
      </c>
      <c r="C1108" s="436">
        <v>10000</v>
      </c>
      <c r="D1108" s="436">
        <v>100</v>
      </c>
      <c r="E1108" s="519"/>
    </row>
    <row r="1109" spans="1:5">
      <c r="A1109" s="518" t="s">
        <v>10</v>
      </c>
      <c r="B1109" s="440">
        <v>0</v>
      </c>
      <c r="C1109" s="440">
        <v>0</v>
      </c>
      <c r="D1109" s="440">
        <v>0</v>
      </c>
      <c r="E1109" s="519"/>
    </row>
    <row r="1110" spans="1:5">
      <c r="A1110" s="518" t="s">
        <v>11</v>
      </c>
      <c r="B1110" s="440">
        <v>0</v>
      </c>
      <c r="C1110" s="440">
        <v>0</v>
      </c>
      <c r="D1110" s="440">
        <v>0</v>
      </c>
      <c r="E1110" s="519"/>
    </row>
    <row r="1111" spans="1:5">
      <c r="A1111" s="518" t="s">
        <v>12</v>
      </c>
      <c r="B1111" s="440">
        <v>0</v>
      </c>
      <c r="C1111" s="440">
        <v>0</v>
      </c>
      <c r="D1111" s="440">
        <v>0</v>
      </c>
      <c r="E1111" s="519"/>
    </row>
    <row r="1112" spans="1:5">
      <c r="A1112" s="518" t="s">
        <v>13</v>
      </c>
      <c r="B1112" s="440">
        <v>10000</v>
      </c>
      <c r="C1112" s="440">
        <v>10000</v>
      </c>
      <c r="D1112" s="440">
        <v>100</v>
      </c>
      <c r="E1112" s="519"/>
    </row>
    <row r="1113" spans="1:5">
      <c r="A1113" s="517" t="s">
        <v>319</v>
      </c>
      <c r="B1113" s="436">
        <v>2240.1</v>
      </c>
      <c r="C1113" s="436">
        <v>2240.02</v>
      </c>
      <c r="D1113" s="436">
        <v>99.996428730860231</v>
      </c>
      <c r="E1113" s="529" t="s">
        <v>320</v>
      </c>
    </row>
    <row r="1114" spans="1:5">
      <c r="A1114" s="517" t="s">
        <v>112</v>
      </c>
      <c r="B1114" s="436">
        <v>2240.1</v>
      </c>
      <c r="C1114" s="436">
        <v>2240.02</v>
      </c>
      <c r="D1114" s="436">
        <v>99.996428730860231</v>
      </c>
      <c r="E1114" s="519"/>
    </row>
    <row r="1115" spans="1:5">
      <c r="A1115" s="518" t="s">
        <v>10</v>
      </c>
      <c r="B1115" s="440">
        <v>0</v>
      </c>
      <c r="C1115" s="440">
        <v>0</v>
      </c>
      <c r="D1115" s="440">
        <v>0</v>
      </c>
      <c r="E1115" s="519"/>
    </row>
    <row r="1116" spans="1:5">
      <c r="A1116" s="518" t="s">
        <v>11</v>
      </c>
      <c r="B1116" s="440">
        <v>1240.0999999999999</v>
      </c>
      <c r="C1116" s="440">
        <v>1240.02</v>
      </c>
      <c r="D1116" s="440">
        <v>99.993548907346181</v>
      </c>
      <c r="E1116" s="519"/>
    </row>
    <row r="1117" spans="1:5">
      <c r="A1117" s="518" t="s">
        <v>12</v>
      </c>
      <c r="B1117" s="440">
        <v>0</v>
      </c>
      <c r="C1117" s="440">
        <v>0</v>
      </c>
      <c r="D1117" s="440">
        <v>0</v>
      </c>
      <c r="E1117" s="519"/>
    </row>
    <row r="1118" spans="1:5">
      <c r="A1118" s="518" t="s">
        <v>13</v>
      </c>
      <c r="B1118" s="440">
        <v>1000</v>
      </c>
      <c r="C1118" s="440">
        <v>1000</v>
      </c>
      <c r="D1118" s="440">
        <v>100</v>
      </c>
      <c r="E1118" s="519"/>
    </row>
    <row r="1119" spans="1:5" ht="33">
      <c r="A1119" s="517" t="s">
        <v>321</v>
      </c>
      <c r="B1119" s="436">
        <v>915</v>
      </c>
      <c r="C1119" s="436">
        <v>907.14</v>
      </c>
      <c r="D1119" s="436">
        <v>99.14098360655737</v>
      </c>
      <c r="E1119" s="529" t="s">
        <v>322</v>
      </c>
    </row>
    <row r="1120" spans="1:5">
      <c r="A1120" s="517" t="s">
        <v>112</v>
      </c>
      <c r="B1120" s="436">
        <v>915</v>
      </c>
      <c r="C1120" s="436">
        <v>907.14</v>
      </c>
      <c r="D1120" s="436">
        <v>99.14098360655737</v>
      </c>
      <c r="E1120" s="519"/>
    </row>
    <row r="1121" spans="1:5">
      <c r="A1121" s="518" t="s">
        <v>10</v>
      </c>
      <c r="B1121" s="440">
        <v>0</v>
      </c>
      <c r="C1121" s="440">
        <v>0</v>
      </c>
      <c r="D1121" s="440">
        <v>0</v>
      </c>
      <c r="E1121" s="519"/>
    </row>
    <row r="1122" spans="1:5">
      <c r="A1122" s="518" t="s">
        <v>11</v>
      </c>
      <c r="B1122" s="440">
        <v>915</v>
      </c>
      <c r="C1122" s="440">
        <v>907.14</v>
      </c>
      <c r="D1122" s="440">
        <v>99.14098360655737</v>
      </c>
      <c r="E1122" s="519"/>
    </row>
    <row r="1123" spans="1:5">
      <c r="A1123" s="518" t="s">
        <v>12</v>
      </c>
      <c r="B1123" s="440">
        <v>0</v>
      </c>
      <c r="C1123" s="440">
        <v>0</v>
      </c>
      <c r="D1123" s="440">
        <v>0</v>
      </c>
      <c r="E1123" s="519"/>
    </row>
    <row r="1124" spans="1:5">
      <c r="A1124" s="518" t="s">
        <v>13</v>
      </c>
      <c r="B1124" s="440">
        <v>0</v>
      </c>
      <c r="C1124" s="440">
        <v>0</v>
      </c>
      <c r="D1124" s="440">
        <v>0</v>
      </c>
      <c r="E1124" s="519"/>
    </row>
    <row r="1125" spans="1:5">
      <c r="A1125" s="517" t="s">
        <v>323</v>
      </c>
      <c r="B1125" s="436">
        <v>858</v>
      </c>
      <c r="C1125" s="436">
        <v>858</v>
      </c>
      <c r="D1125" s="436">
        <v>100</v>
      </c>
      <c r="E1125" s="529" t="s">
        <v>324</v>
      </c>
    </row>
    <row r="1126" spans="1:5">
      <c r="A1126" s="517" t="s">
        <v>112</v>
      </c>
      <c r="B1126" s="436">
        <v>858</v>
      </c>
      <c r="C1126" s="436">
        <v>858</v>
      </c>
      <c r="D1126" s="436">
        <v>100</v>
      </c>
      <c r="E1126" s="519"/>
    </row>
    <row r="1127" spans="1:5">
      <c r="A1127" s="518" t="s">
        <v>10</v>
      </c>
      <c r="B1127" s="440">
        <v>0</v>
      </c>
      <c r="C1127" s="440">
        <v>0</v>
      </c>
      <c r="D1127" s="440"/>
      <c r="E1127" s="519"/>
    </row>
    <row r="1128" spans="1:5">
      <c r="A1128" s="518" t="s">
        <v>11</v>
      </c>
      <c r="B1128" s="440">
        <v>858</v>
      </c>
      <c r="C1128" s="440">
        <v>858</v>
      </c>
      <c r="D1128" s="440">
        <v>100</v>
      </c>
      <c r="E1128" s="519"/>
    </row>
    <row r="1129" spans="1:5">
      <c r="A1129" s="518" t="s">
        <v>12</v>
      </c>
      <c r="B1129" s="440">
        <v>0</v>
      </c>
      <c r="C1129" s="440">
        <v>0</v>
      </c>
      <c r="D1129" s="440">
        <v>0</v>
      </c>
      <c r="E1129" s="519"/>
    </row>
    <row r="1130" spans="1:5">
      <c r="A1130" s="518" t="s">
        <v>13</v>
      </c>
      <c r="B1130" s="440">
        <v>0</v>
      </c>
      <c r="C1130" s="440">
        <v>0</v>
      </c>
      <c r="D1130" s="440">
        <v>0</v>
      </c>
      <c r="E1130" s="519"/>
    </row>
    <row r="1131" spans="1:5" ht="49.5">
      <c r="A1131" s="517" t="s">
        <v>325</v>
      </c>
      <c r="B1131" s="436">
        <v>9821.3956799999996</v>
      </c>
      <c r="C1131" s="436">
        <v>9821.4</v>
      </c>
      <c r="D1131" s="436">
        <v>100.00004398560186</v>
      </c>
      <c r="E1131" s="523" t="s">
        <v>326</v>
      </c>
    </row>
    <row r="1132" spans="1:5">
      <c r="A1132" s="517" t="s">
        <v>112</v>
      </c>
      <c r="B1132" s="436">
        <v>9821.3956799999996</v>
      </c>
      <c r="C1132" s="436">
        <v>9821.4</v>
      </c>
      <c r="D1132" s="436">
        <v>100.00004398560186</v>
      </c>
      <c r="E1132" s="523"/>
    </row>
    <row r="1133" spans="1:5">
      <c r="A1133" s="518" t="s">
        <v>10</v>
      </c>
      <c r="B1133" s="440">
        <v>0</v>
      </c>
      <c r="C1133" s="440">
        <v>0</v>
      </c>
      <c r="D1133" s="440">
        <v>0</v>
      </c>
      <c r="E1133" s="523"/>
    </row>
    <row r="1134" spans="1:5">
      <c r="A1134" s="518" t="s">
        <v>11</v>
      </c>
      <c r="B1134" s="440">
        <v>0</v>
      </c>
      <c r="C1134" s="440">
        <v>0</v>
      </c>
      <c r="D1134" s="440">
        <v>0</v>
      </c>
      <c r="E1134" s="523"/>
    </row>
    <row r="1135" spans="1:5">
      <c r="A1135" s="518" t="s">
        <v>12</v>
      </c>
      <c r="B1135" s="440">
        <v>0</v>
      </c>
      <c r="C1135" s="440">
        <v>0</v>
      </c>
      <c r="D1135" s="440">
        <v>0</v>
      </c>
      <c r="E1135" s="523"/>
    </row>
    <row r="1136" spans="1:5">
      <c r="A1136" s="518" t="s">
        <v>13</v>
      </c>
      <c r="B1136" s="440">
        <v>9821.3956799999996</v>
      </c>
      <c r="C1136" s="440">
        <v>9821.4</v>
      </c>
      <c r="D1136" s="440">
        <v>100.00004398560186</v>
      </c>
      <c r="E1136" s="523"/>
    </row>
    <row r="1137" spans="1:5">
      <c r="A1137" s="423" t="s">
        <v>327</v>
      </c>
      <c r="B1137" s="436">
        <v>33710.899959999995</v>
      </c>
      <c r="C1137" s="436">
        <v>33710.79</v>
      </c>
      <c r="D1137" s="436">
        <v>99.999673814700515</v>
      </c>
      <c r="E1137" s="531"/>
    </row>
    <row r="1138" spans="1:5">
      <c r="A1138" s="517" t="s">
        <v>112</v>
      </c>
      <c r="B1138" s="436">
        <v>33710.899959999995</v>
      </c>
      <c r="C1138" s="436">
        <v>33710.79</v>
      </c>
      <c r="D1138" s="436">
        <v>99.999673814700515</v>
      </c>
      <c r="E1138" s="525"/>
    </row>
    <row r="1139" spans="1:5">
      <c r="A1139" s="518" t="s">
        <v>10</v>
      </c>
      <c r="B1139" s="440">
        <v>12571.36</v>
      </c>
      <c r="C1139" s="440">
        <v>12571.36</v>
      </c>
      <c r="D1139" s="440">
        <v>100</v>
      </c>
      <c r="E1139" s="524"/>
    </row>
    <row r="1140" spans="1:5">
      <c r="A1140" s="518" t="s">
        <v>11</v>
      </c>
      <c r="B1140" s="440">
        <v>18190.699960000002</v>
      </c>
      <c r="C1140" s="440">
        <v>18190.59</v>
      </c>
      <c r="D1140" s="440">
        <v>99.99939551528945</v>
      </c>
      <c r="E1140" s="524"/>
    </row>
    <row r="1141" spans="1:5">
      <c r="A1141" s="518" t="s">
        <v>12</v>
      </c>
      <c r="B1141" s="440">
        <v>2948.84</v>
      </c>
      <c r="C1141" s="440">
        <v>2948.84</v>
      </c>
      <c r="D1141" s="440">
        <v>100</v>
      </c>
      <c r="E1141" s="524"/>
    </row>
    <row r="1142" spans="1:5">
      <c r="A1142" s="518" t="s">
        <v>13</v>
      </c>
      <c r="B1142" s="440">
        <v>0</v>
      </c>
      <c r="C1142" s="440">
        <v>0</v>
      </c>
      <c r="D1142" s="440">
        <v>0</v>
      </c>
      <c r="E1142" s="524"/>
    </row>
    <row r="1143" spans="1:5" ht="66">
      <c r="A1143" s="517" t="s">
        <v>328</v>
      </c>
      <c r="B1143" s="436">
        <v>12606.699999999999</v>
      </c>
      <c r="C1143" s="436">
        <v>12606.609999999999</v>
      </c>
      <c r="D1143" s="436">
        <v>99.999286093902441</v>
      </c>
      <c r="E1143" s="523" t="s">
        <v>329</v>
      </c>
    </row>
    <row r="1144" spans="1:5">
      <c r="A1144" s="517" t="s">
        <v>112</v>
      </c>
      <c r="B1144" s="436">
        <v>12606.699999999999</v>
      </c>
      <c r="C1144" s="436">
        <v>12606.609999999999</v>
      </c>
      <c r="D1144" s="436">
        <v>99.999286093902441</v>
      </c>
      <c r="E1144" s="523"/>
    </row>
    <row r="1145" spans="1:5">
      <c r="A1145" s="518" t="s">
        <v>10</v>
      </c>
      <c r="B1145" s="440">
        <v>4190.53</v>
      </c>
      <c r="C1145" s="440">
        <v>4190.53</v>
      </c>
      <c r="D1145" s="440">
        <v>100</v>
      </c>
      <c r="E1145" s="523"/>
    </row>
    <row r="1146" spans="1:5">
      <c r="A1146" s="518" t="s">
        <v>11</v>
      </c>
      <c r="B1146" s="440">
        <v>7433.2</v>
      </c>
      <c r="C1146" s="440">
        <v>7433.11</v>
      </c>
      <c r="D1146" s="440">
        <v>99.998789215950069</v>
      </c>
      <c r="E1146" s="523"/>
    </row>
    <row r="1147" spans="1:5">
      <c r="A1147" s="518" t="s">
        <v>12</v>
      </c>
      <c r="B1147" s="440">
        <v>982.97</v>
      </c>
      <c r="C1147" s="440">
        <v>982.97</v>
      </c>
      <c r="D1147" s="440">
        <v>100</v>
      </c>
      <c r="E1147" s="523"/>
    </row>
    <row r="1148" spans="1:5">
      <c r="A1148" s="518" t="s">
        <v>13</v>
      </c>
      <c r="B1148" s="440">
        <v>0</v>
      </c>
      <c r="C1148" s="440">
        <v>0</v>
      </c>
      <c r="D1148" s="440">
        <v>0</v>
      </c>
      <c r="E1148" s="523"/>
    </row>
    <row r="1149" spans="1:5" ht="33">
      <c r="A1149" s="517" t="s">
        <v>330</v>
      </c>
      <c r="B1149" s="436">
        <v>21104.199959999998</v>
      </c>
      <c r="C1149" s="436">
        <v>21104.18</v>
      </c>
      <c r="D1149" s="436">
        <v>99.999905421669453</v>
      </c>
      <c r="E1149" s="523" t="s">
        <v>331</v>
      </c>
    </row>
    <row r="1150" spans="1:5">
      <c r="A1150" s="517" t="s">
        <v>112</v>
      </c>
      <c r="B1150" s="436">
        <v>21104.199959999998</v>
      </c>
      <c r="C1150" s="436">
        <v>21104.18</v>
      </c>
      <c r="D1150" s="436">
        <v>99.999905421669453</v>
      </c>
      <c r="E1150" s="523"/>
    </row>
    <row r="1151" spans="1:5">
      <c r="A1151" s="518" t="s">
        <v>10</v>
      </c>
      <c r="B1151" s="440">
        <v>8380.83</v>
      </c>
      <c r="C1151" s="440">
        <v>8380.83</v>
      </c>
      <c r="D1151" s="440">
        <v>100</v>
      </c>
      <c r="E1151" s="523"/>
    </row>
    <row r="1152" spans="1:5">
      <c r="A1152" s="518" t="s">
        <v>11</v>
      </c>
      <c r="B1152" s="440">
        <v>10757.499960000001</v>
      </c>
      <c r="C1152" s="440">
        <v>10757.480000000001</v>
      </c>
      <c r="D1152" s="440">
        <v>99.999814455030688</v>
      </c>
      <c r="E1152" s="523"/>
    </row>
    <row r="1153" spans="1:5">
      <c r="A1153" s="518" t="s">
        <v>12</v>
      </c>
      <c r="B1153" s="440">
        <v>1965.87</v>
      </c>
      <c r="C1153" s="440">
        <v>1965.87</v>
      </c>
      <c r="D1153" s="440">
        <v>100</v>
      </c>
      <c r="E1153" s="523"/>
    </row>
    <row r="1154" spans="1:5">
      <c r="A1154" s="518" t="s">
        <v>13</v>
      </c>
      <c r="B1154" s="440">
        <v>0</v>
      </c>
      <c r="C1154" s="440">
        <v>0</v>
      </c>
      <c r="D1154" s="440"/>
      <c r="E1154" s="523"/>
    </row>
    <row r="1155" spans="1:5">
      <c r="A1155" s="532" t="s">
        <v>332</v>
      </c>
      <c r="B1155" s="440">
        <v>201186.79605999999</v>
      </c>
      <c r="C1155" s="440">
        <v>197955.7</v>
      </c>
      <c r="D1155" s="440">
        <v>98.393982048883387</v>
      </c>
      <c r="E1155" s="533"/>
    </row>
    <row r="1156" spans="1:5">
      <c r="A1156" s="517" t="s">
        <v>10</v>
      </c>
      <c r="B1156" s="440">
        <v>13563.76</v>
      </c>
      <c r="C1156" s="440">
        <v>13563.650000000001</v>
      </c>
      <c r="D1156" s="440">
        <v>99.999189015435263</v>
      </c>
      <c r="E1156" s="533"/>
    </row>
    <row r="1157" spans="1:5">
      <c r="A1157" s="517" t="s">
        <v>11</v>
      </c>
      <c r="B1157" s="440">
        <v>161158.09038000001</v>
      </c>
      <c r="C1157" s="440">
        <v>157927.1</v>
      </c>
      <c r="D1157" s="440">
        <v>97.995142302579083</v>
      </c>
      <c r="E1157" s="533"/>
    </row>
    <row r="1158" spans="1:5">
      <c r="A1158" s="517" t="s">
        <v>12</v>
      </c>
      <c r="B1158" s="440">
        <v>2948.84</v>
      </c>
      <c r="C1158" s="440">
        <v>2948.84</v>
      </c>
      <c r="D1158" s="440">
        <v>100</v>
      </c>
      <c r="E1158" s="533"/>
    </row>
    <row r="1159" spans="1:5">
      <c r="A1159" s="517" t="s">
        <v>13</v>
      </c>
      <c r="B1159" s="440">
        <v>23516.105680000001</v>
      </c>
      <c r="C1159" s="440">
        <v>23516.11</v>
      </c>
      <c r="D1159" s="440">
        <v>100.00001837038862</v>
      </c>
      <c r="E1159" s="533"/>
    </row>
    <row r="1160" spans="1:5" ht="43.15" customHeight="1">
      <c r="A1160" s="245" t="s">
        <v>398</v>
      </c>
      <c r="B1160" s="245"/>
      <c r="C1160" s="245"/>
      <c r="D1160" s="245"/>
      <c r="E1160" s="245"/>
    </row>
    <row r="1161" spans="1:5" ht="31.5">
      <c r="A1161" s="534" t="s">
        <v>369</v>
      </c>
      <c r="B1161" s="1">
        <v>191609.59962000002</v>
      </c>
      <c r="C1161" s="1">
        <v>174768.76376999999</v>
      </c>
      <c r="D1161" s="1">
        <f>C1161/B1161*100</f>
        <v>91.210860059517501</v>
      </c>
      <c r="E1161" s="2"/>
    </row>
    <row r="1162" spans="1:5">
      <c r="A1162" s="535" t="s">
        <v>370</v>
      </c>
      <c r="B1162" s="3">
        <v>177202.59962000002</v>
      </c>
      <c r="C1162" s="3">
        <v>174678.76376999999</v>
      </c>
      <c r="D1162" s="3">
        <f>C1162/B1162*100</f>
        <v>98.575734297683979</v>
      </c>
      <c r="E1162" s="4"/>
    </row>
    <row r="1163" spans="1:5" ht="31.5">
      <c r="A1163" s="535" t="s">
        <v>371</v>
      </c>
      <c r="B1163" s="5"/>
      <c r="C1163" s="1"/>
      <c r="D1163" s="3" t="s">
        <v>372</v>
      </c>
      <c r="E1163" s="142" t="s">
        <v>373</v>
      </c>
    </row>
    <row r="1164" spans="1:5">
      <c r="A1164" s="536" t="s">
        <v>9</v>
      </c>
      <c r="B1164" s="3">
        <v>3453.9</v>
      </c>
      <c r="C1164" s="1">
        <v>3312.0338000000002</v>
      </c>
      <c r="D1164" s="3">
        <f>C1164/B1164*100</f>
        <v>95.892579402993718</v>
      </c>
      <c r="E1164" s="143"/>
    </row>
    <row r="1165" spans="1:5">
      <c r="A1165" s="6" t="s">
        <v>10</v>
      </c>
      <c r="B1165" s="5"/>
      <c r="C1165" s="1"/>
      <c r="D1165" s="3" t="s">
        <v>372</v>
      </c>
      <c r="E1165" s="143"/>
    </row>
    <row r="1166" spans="1:5">
      <c r="A1166" s="6" t="s">
        <v>11</v>
      </c>
      <c r="B1166" s="5">
        <v>3453.9</v>
      </c>
      <c r="C1166" s="7">
        <v>3312.0338000000002</v>
      </c>
      <c r="D1166" s="3">
        <f>C1166/B1166*100</f>
        <v>95.892579402993718</v>
      </c>
      <c r="E1166" s="144"/>
    </row>
    <row r="1167" spans="1:5" ht="31.5">
      <c r="A1167" s="535" t="s">
        <v>374</v>
      </c>
      <c r="B1167" s="7"/>
      <c r="C1167" s="1"/>
      <c r="D1167" s="3" t="s">
        <v>372</v>
      </c>
      <c r="E1167" s="145" t="s">
        <v>375</v>
      </c>
    </row>
    <row r="1168" spans="1:5">
      <c r="A1168" s="537" t="s">
        <v>9</v>
      </c>
      <c r="B1168" s="3">
        <v>170754.95438000001</v>
      </c>
      <c r="C1168" s="1">
        <v>168569.69652999999</v>
      </c>
      <c r="D1168" s="3">
        <f>C1168/B1168*100</f>
        <v>98.72023751349731</v>
      </c>
      <c r="E1168" s="146"/>
    </row>
    <row r="1169" spans="1:5">
      <c r="A1169" s="538" t="s">
        <v>376</v>
      </c>
      <c r="B1169" s="5">
        <v>0</v>
      </c>
      <c r="C1169" s="1"/>
      <c r="D1169" s="3" t="s">
        <v>372</v>
      </c>
      <c r="E1169" s="146"/>
    </row>
    <row r="1170" spans="1:5">
      <c r="A1170" s="8" t="s">
        <v>10</v>
      </c>
      <c r="B1170" s="5">
        <v>0</v>
      </c>
      <c r="C1170" s="7">
        <v>0</v>
      </c>
      <c r="D1170" s="3" t="s">
        <v>372</v>
      </c>
      <c r="E1170" s="146"/>
    </row>
    <row r="1171" spans="1:5">
      <c r="A1171" s="8" t="s">
        <v>11</v>
      </c>
      <c r="B1171" s="5">
        <v>170754.95438000001</v>
      </c>
      <c r="C1171" s="7">
        <v>168569.69652999999</v>
      </c>
      <c r="D1171" s="3">
        <f>C1171/B1171*100</f>
        <v>98.72023751349731</v>
      </c>
      <c r="E1171" s="147"/>
    </row>
    <row r="1172" spans="1:5" ht="31.5">
      <c r="A1172" s="536" t="s">
        <v>377</v>
      </c>
      <c r="B1172" s="3"/>
      <c r="C1172" s="1"/>
      <c r="D1172" s="3" t="s">
        <v>372</v>
      </c>
      <c r="E1172" s="142" t="s">
        <v>378</v>
      </c>
    </row>
    <row r="1173" spans="1:5">
      <c r="A1173" s="536" t="s">
        <v>9</v>
      </c>
      <c r="B1173" s="3">
        <v>370.1</v>
      </c>
      <c r="C1173" s="3">
        <v>185.49019999999999</v>
      </c>
      <c r="D1173" s="3">
        <f>C1173/B1173*100</f>
        <v>50.118940826803559</v>
      </c>
      <c r="E1173" s="143"/>
    </row>
    <row r="1174" spans="1:5">
      <c r="A1174" s="9" t="s">
        <v>10</v>
      </c>
      <c r="B1174" s="3"/>
      <c r="C1174" s="1"/>
      <c r="D1174" s="3" t="s">
        <v>372</v>
      </c>
      <c r="E1174" s="143"/>
    </row>
    <row r="1175" spans="1:5">
      <c r="A1175" s="9" t="s">
        <v>11</v>
      </c>
      <c r="B1175" s="5">
        <v>370.1</v>
      </c>
      <c r="C1175" s="7">
        <v>185.49019999999999</v>
      </c>
      <c r="D1175" s="3">
        <f>C1175/B1175*100</f>
        <v>50.118940826803559</v>
      </c>
      <c r="E1175" s="144"/>
    </row>
    <row r="1176" spans="1:5" ht="31.5">
      <c r="A1176" s="539" t="s">
        <v>379</v>
      </c>
      <c r="B1176" s="3"/>
      <c r="C1176" s="1"/>
      <c r="D1176" s="3" t="s">
        <v>372</v>
      </c>
      <c r="E1176" s="142" t="s">
        <v>380</v>
      </c>
    </row>
    <row r="1177" spans="1:5">
      <c r="A1177" s="536" t="s">
        <v>9</v>
      </c>
      <c r="B1177" s="3">
        <v>11.1</v>
      </c>
      <c r="C1177" s="1">
        <v>11.02</v>
      </c>
      <c r="D1177" s="3">
        <f>C1177/B1177*100</f>
        <v>99.27927927927928</v>
      </c>
      <c r="E1177" s="143"/>
    </row>
    <row r="1178" spans="1:5">
      <c r="A1178" s="9" t="s">
        <v>10</v>
      </c>
      <c r="B1178" s="3"/>
      <c r="C1178" s="1"/>
      <c r="D1178" s="3" t="s">
        <v>372</v>
      </c>
      <c r="E1178" s="143"/>
    </row>
    <row r="1179" spans="1:5">
      <c r="A1179" s="9" t="s">
        <v>11</v>
      </c>
      <c r="B1179" s="5">
        <v>11.1</v>
      </c>
      <c r="C1179" s="7">
        <v>11.02</v>
      </c>
      <c r="D1179" s="3">
        <f>C1179/B1179*100</f>
        <v>99.27927927927928</v>
      </c>
      <c r="E1179" s="144"/>
    </row>
    <row r="1180" spans="1:5" ht="31.5">
      <c r="A1180" s="536" t="s">
        <v>381</v>
      </c>
      <c r="B1180" s="3"/>
      <c r="C1180" s="1"/>
      <c r="D1180" s="1"/>
      <c r="E1180" s="10"/>
    </row>
    <row r="1181" spans="1:5">
      <c r="A1181" s="536" t="s">
        <v>9</v>
      </c>
      <c r="B1181" s="3">
        <v>2612.5452400000004</v>
      </c>
      <c r="C1181" s="1">
        <v>2600.52324</v>
      </c>
      <c r="D1181" s="1">
        <f>C1181/B1181*100</f>
        <v>99.539835719744303</v>
      </c>
      <c r="E1181" s="11"/>
    </row>
    <row r="1182" spans="1:5">
      <c r="A1182" s="9" t="s">
        <v>10</v>
      </c>
      <c r="B1182" s="5">
        <v>525</v>
      </c>
      <c r="C1182" s="7">
        <v>525</v>
      </c>
      <c r="D1182" s="7">
        <f>C1182/B1182*100</f>
        <v>100</v>
      </c>
      <c r="E1182" s="12"/>
    </row>
    <row r="1183" spans="1:5" ht="31.5">
      <c r="A1183" s="9" t="s">
        <v>382</v>
      </c>
      <c r="B1183" s="5">
        <v>41.25</v>
      </c>
      <c r="C1183" s="7">
        <v>41.25</v>
      </c>
      <c r="D1183" s="7">
        <f>C1183/B1183*100</f>
        <v>100</v>
      </c>
      <c r="E1183" s="11" t="s">
        <v>383</v>
      </c>
    </row>
    <row r="1184" spans="1:5" ht="31.5">
      <c r="A1184" s="9" t="s">
        <v>11</v>
      </c>
      <c r="B1184" s="5">
        <v>1731.2952400000001</v>
      </c>
      <c r="C1184" s="7">
        <v>1719.27324</v>
      </c>
      <c r="D1184" s="7">
        <f>C1184/B1184*100</f>
        <v>99.305606593130818</v>
      </c>
      <c r="E1184" s="11" t="s">
        <v>384</v>
      </c>
    </row>
    <row r="1185" spans="1:5">
      <c r="A1185" s="9" t="s">
        <v>382</v>
      </c>
      <c r="B1185" s="5">
        <v>315</v>
      </c>
      <c r="C1185" s="7">
        <v>315</v>
      </c>
      <c r="D1185" s="7">
        <f>C1185/B1185*100</f>
        <v>100</v>
      </c>
      <c r="E1185" s="12"/>
    </row>
    <row r="1186" spans="1:5" ht="31.5">
      <c r="A1186" s="536" t="s">
        <v>385</v>
      </c>
      <c r="B1186" s="3">
        <v>14107</v>
      </c>
      <c r="C1186" s="1">
        <v>0</v>
      </c>
      <c r="D1186" s="1">
        <v>0</v>
      </c>
      <c r="E1186" s="142" t="s">
        <v>386</v>
      </c>
    </row>
    <row r="1187" spans="1:5" ht="31.5">
      <c r="A1187" s="9" t="s">
        <v>387</v>
      </c>
      <c r="B1187" s="3">
        <v>14107</v>
      </c>
      <c r="C1187" s="1">
        <v>0</v>
      </c>
      <c r="D1187" s="1">
        <v>0</v>
      </c>
      <c r="E1187" s="144"/>
    </row>
    <row r="1188" spans="1:5">
      <c r="A1188" s="9" t="s">
        <v>9</v>
      </c>
      <c r="B1188" s="3">
        <v>14107</v>
      </c>
      <c r="C1188" s="1">
        <v>0</v>
      </c>
      <c r="D1188" s="1">
        <f>C1188/B1188*100</f>
        <v>0</v>
      </c>
      <c r="E1188" s="13"/>
    </row>
    <row r="1189" spans="1:5">
      <c r="A1189" s="9" t="s">
        <v>10</v>
      </c>
      <c r="B1189" s="5">
        <v>0</v>
      </c>
      <c r="C1189" s="7">
        <v>0</v>
      </c>
      <c r="D1189" s="7"/>
      <c r="E1189" s="13"/>
    </row>
    <row r="1190" spans="1:5">
      <c r="A1190" s="9" t="s">
        <v>11</v>
      </c>
      <c r="B1190" s="5">
        <v>14107</v>
      </c>
      <c r="C1190" s="7">
        <v>0</v>
      </c>
      <c r="D1190" s="7">
        <f>C1190/B1190*100</f>
        <v>0</v>
      </c>
      <c r="E1190" s="13"/>
    </row>
    <row r="1191" spans="1:5">
      <c r="A1191" s="9" t="s">
        <v>376</v>
      </c>
      <c r="B1191" s="5">
        <v>0</v>
      </c>
      <c r="C1191" s="7">
        <v>0</v>
      </c>
      <c r="D1191" s="7">
        <v>0</v>
      </c>
      <c r="E1191" s="13"/>
    </row>
    <row r="1192" spans="1:5" ht="31.5">
      <c r="A1192" s="538" t="s">
        <v>388</v>
      </c>
      <c r="B1192" s="3">
        <v>300</v>
      </c>
      <c r="C1192" s="3">
        <v>90</v>
      </c>
      <c r="D1192" s="1">
        <f>C1192/B1192*100</f>
        <v>30</v>
      </c>
      <c r="E1192" s="13"/>
    </row>
    <row r="1193" spans="1:5">
      <c r="A1193" s="538" t="s">
        <v>389</v>
      </c>
      <c r="B1193" s="3"/>
      <c r="C1193" s="1"/>
      <c r="D1193" s="1"/>
      <c r="E1193" s="13"/>
    </row>
    <row r="1194" spans="1:5" ht="47.25">
      <c r="A1194" s="9" t="s">
        <v>390</v>
      </c>
      <c r="B1194" s="3">
        <v>300</v>
      </c>
      <c r="C1194" s="3">
        <v>90</v>
      </c>
      <c r="D1194" s="1">
        <f>C1194/B1194*100</f>
        <v>30</v>
      </c>
      <c r="E1194" s="139" t="s">
        <v>391</v>
      </c>
    </row>
    <row r="1195" spans="1:5">
      <c r="A1195" s="9" t="s">
        <v>9</v>
      </c>
      <c r="B1195" s="3">
        <v>300</v>
      </c>
      <c r="C1195" s="1">
        <v>90</v>
      </c>
      <c r="D1195" s="1">
        <f>C1195/B1195*100</f>
        <v>30</v>
      </c>
      <c r="E1195" s="13"/>
    </row>
    <row r="1196" spans="1:5">
      <c r="A1196" s="9" t="s">
        <v>10</v>
      </c>
      <c r="B1196" s="5">
        <v>0</v>
      </c>
      <c r="C1196" s="7">
        <v>0</v>
      </c>
      <c r="D1196" s="7">
        <v>0</v>
      </c>
      <c r="E1196" s="13"/>
    </row>
    <row r="1197" spans="1:5">
      <c r="A1197" s="9" t="s">
        <v>11</v>
      </c>
      <c r="B1197" s="5">
        <v>0</v>
      </c>
      <c r="C1197" s="7">
        <v>0</v>
      </c>
      <c r="D1197" s="7">
        <v>0</v>
      </c>
      <c r="E1197" s="13"/>
    </row>
    <row r="1198" spans="1:5">
      <c r="A1198" s="9" t="s">
        <v>13</v>
      </c>
      <c r="B1198" s="5">
        <v>300</v>
      </c>
      <c r="C1198" s="7">
        <v>90</v>
      </c>
      <c r="D1198" s="7">
        <f>C1198/B1198*100</f>
        <v>30</v>
      </c>
      <c r="E1198" s="13"/>
    </row>
    <row r="1199" spans="1:5" ht="31.5">
      <c r="A1199" s="536" t="s">
        <v>392</v>
      </c>
      <c r="B1199" s="3">
        <v>3894.2000000000003</v>
      </c>
      <c r="C1199" s="1">
        <v>3796.52558</v>
      </c>
      <c r="D1199" s="1">
        <f>D1200</f>
        <v>97.491797545067016</v>
      </c>
      <c r="E1199" s="139"/>
    </row>
    <row r="1200" spans="1:5" ht="47.25">
      <c r="A1200" s="535" t="s">
        <v>393</v>
      </c>
      <c r="B1200" s="3">
        <v>3894.2000000000003</v>
      </c>
      <c r="C1200" s="1">
        <v>3796.52558</v>
      </c>
      <c r="D1200" s="1">
        <f>D1201</f>
        <v>97.491797545067016</v>
      </c>
      <c r="E1200" s="142" t="s">
        <v>394</v>
      </c>
    </row>
    <row r="1201" spans="1:5">
      <c r="A1201" s="540" t="s">
        <v>9</v>
      </c>
      <c r="B1201" s="3">
        <v>3894.2000000000003</v>
      </c>
      <c r="C1201" s="1">
        <v>3796.52558</v>
      </c>
      <c r="D1201" s="1">
        <f>C1201/B1201*100</f>
        <v>97.491797545067016</v>
      </c>
      <c r="E1201" s="143"/>
    </row>
    <row r="1202" spans="1:5">
      <c r="A1202" s="8" t="s">
        <v>10</v>
      </c>
      <c r="B1202" s="5"/>
      <c r="C1202" s="7"/>
      <c r="D1202" s="7"/>
      <c r="E1202" s="143"/>
    </row>
    <row r="1203" spans="1:5">
      <c r="A1203" s="8" t="s">
        <v>11</v>
      </c>
      <c r="B1203" s="5">
        <v>3894.2000000000003</v>
      </c>
      <c r="C1203" s="7">
        <v>3796.52558</v>
      </c>
      <c r="D1203" s="7">
        <f>C1203/B1203*100</f>
        <v>97.491797545067016</v>
      </c>
      <c r="E1203" s="144"/>
    </row>
    <row r="1204" spans="1:5" ht="31.5">
      <c r="A1204" s="534" t="s">
        <v>395</v>
      </c>
      <c r="B1204" s="1">
        <v>7215.197000000001</v>
      </c>
      <c r="C1204" s="1">
        <v>6621.4322600000014</v>
      </c>
      <c r="D1204" s="1">
        <f>D1205</f>
        <v>91.770637170405749</v>
      </c>
      <c r="E1204" s="2"/>
    </row>
    <row r="1205" spans="1:5" ht="31.5">
      <c r="A1205" s="535" t="s">
        <v>396</v>
      </c>
      <c r="B1205" s="3">
        <v>7215.197000000001</v>
      </c>
      <c r="C1205" s="1">
        <v>6621.4322600000014</v>
      </c>
      <c r="D1205" s="1">
        <f>D1206</f>
        <v>91.770637170405749</v>
      </c>
      <c r="E1205" s="142" t="s">
        <v>397</v>
      </c>
    </row>
    <row r="1206" spans="1:5">
      <c r="A1206" s="537" t="s">
        <v>9</v>
      </c>
      <c r="B1206" s="3">
        <v>7215.197000000001</v>
      </c>
      <c r="C1206" s="3">
        <v>6621.4322600000014</v>
      </c>
      <c r="D1206" s="1">
        <f>C1206/B1206*100</f>
        <v>91.770637170405749</v>
      </c>
      <c r="E1206" s="143"/>
    </row>
    <row r="1207" spans="1:5">
      <c r="A1207" s="8" t="s">
        <v>10</v>
      </c>
      <c r="B1207" s="5"/>
      <c r="C1207" s="7"/>
      <c r="D1207" s="7"/>
      <c r="E1207" s="143"/>
    </row>
    <row r="1208" spans="1:5">
      <c r="A1208" s="8" t="s">
        <v>11</v>
      </c>
      <c r="B1208" s="5">
        <v>7215.197000000001</v>
      </c>
      <c r="C1208" s="7">
        <v>6621.4322600000014</v>
      </c>
      <c r="D1208" s="7">
        <f t="shared" ref="D1208:D1213" si="68">C1208/B1208*100</f>
        <v>91.770637170405749</v>
      </c>
      <c r="E1208" s="144"/>
    </row>
    <row r="1209" spans="1:5">
      <c r="A1209" s="537" t="s">
        <v>31</v>
      </c>
      <c r="B1209" s="3">
        <v>202718.99661999999</v>
      </c>
      <c r="C1209" s="3">
        <v>185186.72160999998</v>
      </c>
      <c r="D1209" s="1">
        <f t="shared" si="68"/>
        <v>91.351439528450044</v>
      </c>
      <c r="E1209" s="4"/>
    </row>
    <row r="1210" spans="1:5">
      <c r="A1210" s="538" t="s">
        <v>376</v>
      </c>
      <c r="B1210" s="3">
        <v>356.25</v>
      </c>
      <c r="C1210" s="5">
        <v>356.25</v>
      </c>
      <c r="D1210" s="7">
        <f t="shared" si="68"/>
        <v>100</v>
      </c>
      <c r="E1210" s="4"/>
    </row>
    <row r="1211" spans="1:5">
      <c r="A1211" s="8" t="s">
        <v>10</v>
      </c>
      <c r="B1211" s="3">
        <v>525</v>
      </c>
      <c r="C1211" s="5">
        <v>525</v>
      </c>
      <c r="D1211" s="7">
        <f t="shared" si="68"/>
        <v>100</v>
      </c>
      <c r="E1211" s="11"/>
    </row>
    <row r="1212" spans="1:5">
      <c r="A1212" s="8" t="s">
        <v>11</v>
      </c>
      <c r="B1212" s="3">
        <v>201537.74661999999</v>
      </c>
      <c r="C1212" s="5">
        <v>184215.47160999998</v>
      </c>
      <c r="D1212" s="7">
        <f t="shared" si="68"/>
        <v>91.404947559197822</v>
      </c>
      <c r="E1212" s="11"/>
    </row>
    <row r="1213" spans="1:5">
      <c r="A1213" s="8" t="s">
        <v>13</v>
      </c>
      <c r="B1213" s="3">
        <v>300</v>
      </c>
      <c r="C1213" s="5">
        <v>90</v>
      </c>
      <c r="D1213" s="7">
        <f t="shared" si="68"/>
        <v>30</v>
      </c>
      <c r="E1213" s="11"/>
    </row>
    <row r="1214" spans="1:5" ht="31.5" customHeight="1">
      <c r="A1214" s="245" t="s">
        <v>447</v>
      </c>
      <c r="B1214" s="245"/>
      <c r="C1214" s="245"/>
      <c r="D1214" s="245"/>
      <c r="E1214" s="245"/>
    </row>
    <row r="1215" spans="1:5" ht="37.5">
      <c r="A1215" s="14" t="s">
        <v>399</v>
      </c>
      <c r="B1215" s="15"/>
      <c r="C1215" s="15"/>
      <c r="D1215" s="15"/>
      <c r="E1215" s="16"/>
    </row>
    <row r="1216" spans="1:5" ht="18.75">
      <c r="A1216" s="17" t="s">
        <v>400</v>
      </c>
      <c r="B1216" s="18"/>
      <c r="C1216" s="18"/>
      <c r="D1216" s="18"/>
      <c r="E1216" s="19"/>
    </row>
    <row r="1217" spans="1:5" ht="18.75">
      <c r="A1217" s="17" t="s">
        <v>9</v>
      </c>
      <c r="B1217" s="20">
        <v>45876.402999999998</v>
      </c>
      <c r="C1217" s="20">
        <v>45876.307000000001</v>
      </c>
      <c r="D1217" s="20">
        <f>C1217/B1217*100</f>
        <v>99.999790742094589</v>
      </c>
      <c r="E1217" s="21"/>
    </row>
    <row r="1218" spans="1:5" ht="18.75">
      <c r="A1218" s="22" t="s">
        <v>12</v>
      </c>
      <c r="B1218" s="23">
        <v>17.900000000000002</v>
      </c>
      <c r="C1218" s="23">
        <v>17.900000000000002</v>
      </c>
      <c r="D1218" s="23">
        <f>C1218/B1218*100</f>
        <v>100</v>
      </c>
      <c r="E1218" s="24"/>
    </row>
    <row r="1219" spans="1:5" ht="18.75">
      <c r="A1219" s="22" t="s">
        <v>10</v>
      </c>
      <c r="B1219" s="23">
        <v>4935.5010000000002</v>
      </c>
      <c r="C1219" s="23">
        <v>4935.5010000000002</v>
      </c>
      <c r="D1219" s="23">
        <f>C1219/B1219*100</f>
        <v>100</v>
      </c>
      <c r="E1219" s="24"/>
    </row>
    <row r="1220" spans="1:5" ht="18.75">
      <c r="A1220" s="22" t="s">
        <v>11</v>
      </c>
      <c r="B1220" s="23">
        <v>40923.002</v>
      </c>
      <c r="C1220" s="23">
        <v>40922.906000000003</v>
      </c>
      <c r="D1220" s="23">
        <f>C1220/B1220*100</f>
        <v>99.999765413104342</v>
      </c>
      <c r="E1220" s="24"/>
    </row>
    <row r="1221" spans="1:5" ht="75">
      <c r="A1221" s="29" t="s">
        <v>401</v>
      </c>
      <c r="B1221" s="23"/>
      <c r="C1221" s="23"/>
      <c r="D1221" s="23"/>
      <c r="E1221" s="25" t="s">
        <v>402</v>
      </c>
    </row>
    <row r="1222" spans="1:5" ht="18.75">
      <c r="A1222" s="17" t="s">
        <v>9</v>
      </c>
      <c r="B1222" s="20">
        <v>281</v>
      </c>
      <c r="C1222" s="20">
        <v>281</v>
      </c>
      <c r="D1222" s="20">
        <f>C1222/B1222*100</f>
        <v>100</v>
      </c>
      <c r="E1222" s="26"/>
    </row>
    <row r="1223" spans="1:5" ht="18.75">
      <c r="A1223" s="22" t="s">
        <v>12</v>
      </c>
      <c r="B1223" s="23">
        <v>0</v>
      </c>
      <c r="C1223" s="23">
        <v>0</v>
      </c>
      <c r="D1223" s="23">
        <v>0</v>
      </c>
      <c r="E1223" s="26"/>
    </row>
    <row r="1224" spans="1:5" ht="18.75">
      <c r="A1224" s="22" t="s">
        <v>10</v>
      </c>
      <c r="B1224" s="23">
        <v>238.89999999999998</v>
      </c>
      <c r="C1224" s="23">
        <v>238.89999999999998</v>
      </c>
      <c r="D1224" s="23">
        <f>C1224/B1224*100</f>
        <v>100</v>
      </c>
      <c r="E1224" s="26"/>
    </row>
    <row r="1225" spans="1:5" ht="18.75">
      <c r="A1225" s="22" t="s">
        <v>11</v>
      </c>
      <c r="B1225" s="23">
        <v>42.1</v>
      </c>
      <c r="C1225" s="23">
        <v>42.1</v>
      </c>
      <c r="D1225" s="23">
        <f>C1225/B1225*100</f>
        <v>100</v>
      </c>
      <c r="E1225" s="27"/>
    </row>
    <row r="1226" spans="1:5" ht="18.75">
      <c r="A1226" s="28" t="s">
        <v>403</v>
      </c>
      <c r="B1226" s="23">
        <v>42.1</v>
      </c>
      <c r="C1226" s="23">
        <v>42.1</v>
      </c>
      <c r="D1226" s="23">
        <f>C1226/B1226*100</f>
        <v>100</v>
      </c>
      <c r="E1226" s="24"/>
    </row>
    <row r="1227" spans="1:5" ht="37.5">
      <c r="A1227" s="29" t="s">
        <v>404</v>
      </c>
      <c r="B1227" s="20"/>
      <c r="C1227" s="20"/>
      <c r="D1227" s="20"/>
      <c r="E1227" s="148"/>
    </row>
    <row r="1228" spans="1:5" ht="18.75">
      <c r="A1228" s="17" t="s">
        <v>9</v>
      </c>
      <c r="B1228" s="20">
        <v>0</v>
      </c>
      <c r="C1228" s="20">
        <v>0</v>
      </c>
      <c r="D1228" s="20">
        <v>0</v>
      </c>
      <c r="E1228" s="149"/>
    </row>
    <row r="1229" spans="1:5" ht="18.75">
      <c r="A1229" s="22" t="s">
        <v>12</v>
      </c>
      <c r="B1229" s="23">
        <v>0</v>
      </c>
      <c r="C1229" s="23">
        <v>0</v>
      </c>
      <c r="D1229" s="23">
        <v>0</v>
      </c>
      <c r="E1229" s="149"/>
    </row>
    <row r="1230" spans="1:5" ht="18.75">
      <c r="A1230" s="22" t="s">
        <v>10</v>
      </c>
      <c r="B1230" s="23">
        <v>0</v>
      </c>
      <c r="C1230" s="23">
        <v>0</v>
      </c>
      <c r="D1230" s="23">
        <v>0</v>
      </c>
      <c r="E1230" s="149"/>
    </row>
    <row r="1231" spans="1:5" ht="18.75">
      <c r="A1231" s="22" t="s">
        <v>11</v>
      </c>
      <c r="B1231" s="23">
        <v>0</v>
      </c>
      <c r="C1231" s="23">
        <v>0</v>
      </c>
      <c r="D1231" s="23">
        <v>0</v>
      </c>
      <c r="E1231" s="150"/>
    </row>
    <row r="1232" spans="1:5" ht="18.75">
      <c r="A1232" s="29" t="s">
        <v>405</v>
      </c>
      <c r="B1232" s="20"/>
      <c r="C1232" s="20"/>
      <c r="D1232" s="20"/>
      <c r="E1232" s="151" t="s">
        <v>406</v>
      </c>
    </row>
    <row r="1233" spans="1:5" ht="18.75">
      <c r="A1233" s="17" t="s">
        <v>9</v>
      </c>
      <c r="B1233" s="20">
        <v>1097.7010000000002</v>
      </c>
      <c r="C1233" s="20">
        <v>1097.7010000000002</v>
      </c>
      <c r="D1233" s="20">
        <f>C1233/B1233*100</f>
        <v>100</v>
      </c>
      <c r="E1233" s="152"/>
    </row>
    <row r="1234" spans="1:5" ht="18.75">
      <c r="A1234" s="22" t="s">
        <v>12</v>
      </c>
      <c r="B1234" s="23">
        <v>17.900000000000002</v>
      </c>
      <c r="C1234" s="23">
        <v>17.900000000000002</v>
      </c>
      <c r="D1234" s="23">
        <f>C1234/B1234*100</f>
        <v>100</v>
      </c>
      <c r="E1234" s="152"/>
    </row>
    <row r="1235" spans="1:5" ht="18.75">
      <c r="A1235" s="22" t="s">
        <v>10</v>
      </c>
      <c r="B1235" s="23">
        <v>389.30100000000004</v>
      </c>
      <c r="C1235" s="23">
        <v>389.30100000000004</v>
      </c>
      <c r="D1235" s="23">
        <f>C1235/B1235*100</f>
        <v>100</v>
      </c>
      <c r="E1235" s="152"/>
    </row>
    <row r="1236" spans="1:5" ht="18.75">
      <c r="A1236" s="22" t="s">
        <v>11</v>
      </c>
      <c r="B1236" s="23">
        <v>690.50000000000011</v>
      </c>
      <c r="C1236" s="23">
        <v>690.50000000000011</v>
      </c>
      <c r="D1236" s="23">
        <f>C1236/B1236*100</f>
        <v>100</v>
      </c>
      <c r="E1236" s="153"/>
    </row>
    <row r="1237" spans="1:5" ht="18.75">
      <c r="A1237" s="28" t="s">
        <v>403</v>
      </c>
      <c r="B1237" s="30">
        <v>71.999999999999986</v>
      </c>
      <c r="C1237" s="30">
        <v>71.999999999999986</v>
      </c>
      <c r="D1237" s="30">
        <f>C1237/B1237*100</f>
        <v>100</v>
      </c>
      <c r="E1237" s="24"/>
    </row>
    <row r="1238" spans="1:5" ht="37.5">
      <c r="A1238" s="29" t="s">
        <v>407</v>
      </c>
      <c r="B1238" s="20"/>
      <c r="C1238" s="20"/>
      <c r="D1238" s="20"/>
      <c r="E1238" s="148"/>
    </row>
    <row r="1239" spans="1:5" ht="18.75">
      <c r="A1239" s="17" t="s">
        <v>9</v>
      </c>
      <c r="B1239" s="20">
        <v>0</v>
      </c>
      <c r="C1239" s="20">
        <v>0</v>
      </c>
      <c r="D1239" s="20">
        <v>0</v>
      </c>
      <c r="E1239" s="149"/>
    </row>
    <row r="1240" spans="1:5" ht="18.75">
      <c r="A1240" s="22" t="s">
        <v>12</v>
      </c>
      <c r="B1240" s="23">
        <v>0</v>
      </c>
      <c r="C1240" s="23">
        <v>0</v>
      </c>
      <c r="D1240" s="23">
        <v>0</v>
      </c>
      <c r="E1240" s="149"/>
    </row>
    <row r="1241" spans="1:5" ht="18.75">
      <c r="A1241" s="22" t="s">
        <v>10</v>
      </c>
      <c r="B1241" s="23">
        <v>0</v>
      </c>
      <c r="C1241" s="23">
        <v>0</v>
      </c>
      <c r="D1241" s="23">
        <v>0</v>
      </c>
      <c r="E1241" s="149"/>
    </row>
    <row r="1242" spans="1:5" ht="18.75">
      <c r="A1242" s="22" t="s">
        <v>11</v>
      </c>
      <c r="B1242" s="23">
        <v>0</v>
      </c>
      <c r="C1242" s="23">
        <v>0</v>
      </c>
      <c r="D1242" s="23">
        <v>0</v>
      </c>
      <c r="E1242" s="150"/>
    </row>
    <row r="1243" spans="1:5" ht="37.5">
      <c r="A1243" s="29" t="s">
        <v>408</v>
      </c>
      <c r="B1243" s="20"/>
      <c r="C1243" s="20"/>
      <c r="D1243" s="20"/>
      <c r="E1243" s="151" t="s">
        <v>409</v>
      </c>
    </row>
    <row r="1244" spans="1:5" ht="18.75">
      <c r="A1244" s="17" t="s">
        <v>9</v>
      </c>
      <c r="B1244" s="20">
        <v>144.6</v>
      </c>
      <c r="C1244" s="20">
        <v>144.6</v>
      </c>
      <c r="D1244" s="20">
        <f>C1244/B1244*100</f>
        <v>100</v>
      </c>
      <c r="E1244" s="152"/>
    </row>
    <row r="1245" spans="1:5" ht="18.75">
      <c r="A1245" s="22" t="s">
        <v>12</v>
      </c>
      <c r="B1245" s="23">
        <v>0</v>
      </c>
      <c r="C1245" s="23">
        <v>0</v>
      </c>
      <c r="D1245" s="23">
        <v>0</v>
      </c>
      <c r="E1245" s="152"/>
    </row>
    <row r="1246" spans="1:5" ht="18.75">
      <c r="A1246" s="22" t="s">
        <v>10</v>
      </c>
      <c r="B1246" s="23">
        <v>0</v>
      </c>
      <c r="C1246" s="23">
        <v>0</v>
      </c>
      <c r="D1246" s="23">
        <v>0</v>
      </c>
      <c r="E1246" s="152"/>
    </row>
    <row r="1247" spans="1:5" ht="18.75">
      <c r="A1247" s="22" t="s">
        <v>11</v>
      </c>
      <c r="B1247" s="23">
        <v>144.6</v>
      </c>
      <c r="C1247" s="23">
        <v>144.6</v>
      </c>
      <c r="D1247" s="23">
        <f>C1247/B1247*100</f>
        <v>100</v>
      </c>
      <c r="E1247" s="153"/>
    </row>
    <row r="1248" spans="1:5" ht="37.5">
      <c r="A1248" s="29" t="s">
        <v>410</v>
      </c>
      <c r="B1248" s="20"/>
      <c r="C1248" s="20"/>
      <c r="D1248" s="20"/>
      <c r="E1248" s="151"/>
    </row>
    <row r="1249" spans="1:5" ht="18.75">
      <c r="A1249" s="17" t="s">
        <v>9</v>
      </c>
      <c r="B1249" s="20">
        <v>44353.102000000006</v>
      </c>
      <c r="C1249" s="20">
        <v>44353.006000000008</v>
      </c>
      <c r="D1249" s="20">
        <f>C1249/B1249*100</f>
        <v>99.999783555161486</v>
      </c>
      <c r="E1249" s="152"/>
    </row>
    <row r="1250" spans="1:5" ht="18.75">
      <c r="A1250" s="22" t="s">
        <v>12</v>
      </c>
      <c r="B1250" s="23">
        <v>0</v>
      </c>
      <c r="C1250" s="23">
        <v>0</v>
      </c>
      <c r="D1250" s="23">
        <v>0</v>
      </c>
      <c r="E1250" s="152"/>
    </row>
    <row r="1251" spans="1:5" ht="18.75">
      <c r="A1251" s="22" t="s">
        <v>10</v>
      </c>
      <c r="B1251" s="23">
        <v>4307.3</v>
      </c>
      <c r="C1251" s="23">
        <v>4307.3</v>
      </c>
      <c r="D1251" s="23">
        <f>C1251/B1251*100</f>
        <v>100</v>
      </c>
      <c r="E1251" s="152"/>
    </row>
    <row r="1252" spans="1:5" ht="18.75">
      <c r="A1252" s="22" t="s">
        <v>11</v>
      </c>
      <c r="B1252" s="23">
        <v>40045.802000000003</v>
      </c>
      <c r="C1252" s="23">
        <v>40045.706000000006</v>
      </c>
      <c r="D1252" s="23">
        <f>C1252/B1252*100</f>
        <v>99.999760274497689</v>
      </c>
      <c r="E1252" s="152"/>
    </row>
    <row r="1253" spans="1:5" ht="18.75">
      <c r="A1253" s="28" t="s">
        <v>403</v>
      </c>
      <c r="B1253" s="23">
        <v>226.70000000000005</v>
      </c>
      <c r="C1253" s="23">
        <v>226.70000000000005</v>
      </c>
      <c r="D1253" s="23">
        <f>C1253/B1253*100</f>
        <v>100</v>
      </c>
      <c r="E1253" s="153"/>
    </row>
    <row r="1254" spans="1:5" ht="18.75">
      <c r="A1254" s="17" t="s">
        <v>411</v>
      </c>
      <c r="B1254" s="20"/>
      <c r="C1254" s="20"/>
      <c r="D1254" s="20"/>
      <c r="E1254" s="21"/>
    </row>
    <row r="1255" spans="1:5" ht="18.75">
      <c r="A1255" s="17" t="s">
        <v>9</v>
      </c>
      <c r="B1255" s="20">
        <v>32237.819</v>
      </c>
      <c r="C1255" s="20">
        <v>30685.129999999997</v>
      </c>
      <c r="D1255" s="20">
        <f>C1255/B1255*100</f>
        <v>95.18364130030011</v>
      </c>
      <c r="E1255" s="21"/>
    </row>
    <row r="1256" spans="1:5" ht="18.75">
      <c r="A1256" s="22" t="s">
        <v>12</v>
      </c>
      <c r="B1256" s="23">
        <v>0</v>
      </c>
      <c r="C1256" s="23">
        <v>0</v>
      </c>
      <c r="D1256" s="23">
        <v>0</v>
      </c>
      <c r="E1256" s="24"/>
    </row>
    <row r="1257" spans="1:5" ht="18.75">
      <c r="A1257" s="22" t="s">
        <v>10</v>
      </c>
      <c r="B1257" s="23">
        <v>2913.9</v>
      </c>
      <c r="C1257" s="23">
        <v>2913.9</v>
      </c>
      <c r="D1257" s="23">
        <f>C1257/B1257*100</f>
        <v>100</v>
      </c>
      <c r="E1257" s="24"/>
    </row>
    <row r="1258" spans="1:5" ht="18.75">
      <c r="A1258" s="22" t="s">
        <v>11</v>
      </c>
      <c r="B1258" s="23">
        <v>28791.918999999998</v>
      </c>
      <c r="C1258" s="23">
        <v>27239.229999999996</v>
      </c>
      <c r="D1258" s="23">
        <f>C1258/B1258*100</f>
        <v>94.607205584316901</v>
      </c>
      <c r="E1258" s="24"/>
    </row>
    <row r="1259" spans="1:5" ht="18.75">
      <c r="A1259" s="22" t="s">
        <v>412</v>
      </c>
      <c r="B1259" s="23">
        <v>532</v>
      </c>
      <c r="C1259" s="23">
        <v>532</v>
      </c>
      <c r="D1259" s="23">
        <f>C1259/B1259*100</f>
        <v>100</v>
      </c>
      <c r="E1259" s="24"/>
    </row>
    <row r="1260" spans="1:5" ht="18.75">
      <c r="A1260" s="22" t="s">
        <v>413</v>
      </c>
      <c r="B1260" s="23"/>
      <c r="C1260" s="23"/>
      <c r="D1260" s="23"/>
      <c r="E1260" s="151" t="s">
        <v>414</v>
      </c>
    </row>
    <row r="1261" spans="1:5" ht="18.75">
      <c r="A1261" s="17" t="s">
        <v>9</v>
      </c>
      <c r="B1261" s="20">
        <v>314.7</v>
      </c>
      <c r="C1261" s="20">
        <v>314.7</v>
      </c>
      <c r="D1261" s="20">
        <f>C1261/B1261*100</f>
        <v>100</v>
      </c>
      <c r="E1261" s="152"/>
    </row>
    <row r="1262" spans="1:5" ht="18.75">
      <c r="A1262" s="22" t="s">
        <v>12</v>
      </c>
      <c r="B1262" s="23">
        <v>0</v>
      </c>
      <c r="C1262" s="23">
        <v>0</v>
      </c>
      <c r="D1262" s="23">
        <v>0</v>
      </c>
      <c r="E1262" s="152"/>
    </row>
    <row r="1263" spans="1:5" ht="18.75">
      <c r="A1263" s="22" t="s">
        <v>10</v>
      </c>
      <c r="B1263" s="23">
        <v>0</v>
      </c>
      <c r="C1263" s="23">
        <v>0</v>
      </c>
      <c r="D1263" s="23">
        <v>0</v>
      </c>
      <c r="E1263" s="152"/>
    </row>
    <row r="1264" spans="1:5" ht="18.75">
      <c r="A1264" s="22" t="s">
        <v>11</v>
      </c>
      <c r="B1264" s="23">
        <v>314.7</v>
      </c>
      <c r="C1264" s="23">
        <v>314.7</v>
      </c>
      <c r="D1264" s="23">
        <f>C1264/B1264*100</f>
        <v>100</v>
      </c>
      <c r="E1264" s="153"/>
    </row>
    <row r="1265" spans="1:5" ht="18.75">
      <c r="A1265" s="22" t="s">
        <v>415</v>
      </c>
      <c r="B1265" s="20"/>
      <c r="C1265" s="20"/>
      <c r="D1265" s="20"/>
      <c r="E1265" s="151" t="s">
        <v>416</v>
      </c>
    </row>
    <row r="1266" spans="1:5" ht="18.75">
      <c r="A1266" s="17" t="s">
        <v>9</v>
      </c>
      <c r="B1266" s="20">
        <v>847.3</v>
      </c>
      <c r="C1266" s="20">
        <v>847.3</v>
      </c>
      <c r="D1266" s="20">
        <f>C1266/B1266*100</f>
        <v>100</v>
      </c>
      <c r="E1266" s="152"/>
    </row>
    <row r="1267" spans="1:5" ht="18.75">
      <c r="A1267" s="22" t="s">
        <v>12</v>
      </c>
      <c r="B1267" s="23">
        <v>0</v>
      </c>
      <c r="C1267" s="23">
        <v>0</v>
      </c>
      <c r="D1267" s="23">
        <v>0</v>
      </c>
      <c r="E1267" s="152"/>
    </row>
    <row r="1268" spans="1:5" ht="18.75">
      <c r="A1268" s="22" t="s">
        <v>10</v>
      </c>
      <c r="B1268" s="23">
        <v>637.5</v>
      </c>
      <c r="C1268" s="23">
        <v>637.5</v>
      </c>
      <c r="D1268" s="23">
        <f>C1268/B1268*100</f>
        <v>100</v>
      </c>
      <c r="E1268" s="152"/>
    </row>
    <row r="1269" spans="1:5" ht="18.75">
      <c r="A1269" s="22" t="s">
        <v>11</v>
      </c>
      <c r="B1269" s="23">
        <v>209.8</v>
      </c>
      <c r="C1269" s="23">
        <v>209.8</v>
      </c>
      <c r="D1269" s="23">
        <f>C1269/B1269*100</f>
        <v>100</v>
      </c>
      <c r="E1269" s="152"/>
    </row>
    <row r="1270" spans="1:5" ht="18.75">
      <c r="A1270" s="28" t="s">
        <v>403</v>
      </c>
      <c r="B1270" s="23">
        <v>112.5</v>
      </c>
      <c r="C1270" s="23">
        <v>112.5</v>
      </c>
      <c r="D1270" s="23">
        <f>C1270/B1270*100</f>
        <v>100</v>
      </c>
      <c r="E1270" s="153"/>
    </row>
    <row r="1271" spans="1:5" ht="37.5">
      <c r="A1271" s="29" t="s">
        <v>417</v>
      </c>
      <c r="B1271" s="20"/>
      <c r="C1271" s="20"/>
      <c r="D1271" s="20"/>
      <c r="E1271" s="151" t="s">
        <v>418</v>
      </c>
    </row>
    <row r="1272" spans="1:5" ht="18.75">
      <c r="A1272" s="17" t="s">
        <v>9</v>
      </c>
      <c r="B1272" s="20">
        <v>500</v>
      </c>
      <c r="C1272" s="20">
        <v>500</v>
      </c>
      <c r="D1272" s="20">
        <f>C1272/B1272*100</f>
        <v>100</v>
      </c>
      <c r="E1272" s="152"/>
    </row>
    <row r="1273" spans="1:5" ht="18.75">
      <c r="A1273" s="22" t="s">
        <v>12</v>
      </c>
      <c r="B1273" s="23">
        <v>0</v>
      </c>
      <c r="C1273" s="23">
        <v>0</v>
      </c>
      <c r="D1273" s="23">
        <v>0</v>
      </c>
      <c r="E1273" s="152"/>
    </row>
    <row r="1274" spans="1:5" ht="18.75">
      <c r="A1274" s="22" t="s">
        <v>10</v>
      </c>
      <c r="B1274" s="23">
        <v>0</v>
      </c>
      <c r="C1274" s="23">
        <v>0</v>
      </c>
      <c r="D1274" s="23">
        <v>0</v>
      </c>
      <c r="E1274" s="152"/>
    </row>
    <row r="1275" spans="1:5" ht="18.75">
      <c r="A1275" s="22" t="s">
        <v>11</v>
      </c>
      <c r="B1275" s="23">
        <v>500</v>
      </c>
      <c r="C1275" s="23">
        <v>500</v>
      </c>
      <c r="D1275" s="23">
        <f>C1275/B1275*100</f>
        <v>100</v>
      </c>
      <c r="E1275" s="153"/>
    </row>
    <row r="1276" spans="1:5" ht="18.75">
      <c r="A1276" s="22" t="s">
        <v>419</v>
      </c>
      <c r="B1276" s="23"/>
      <c r="C1276" s="23"/>
      <c r="D1276" s="23"/>
      <c r="E1276" s="31"/>
    </row>
    <row r="1277" spans="1:5" ht="18.75">
      <c r="A1277" s="17" t="s">
        <v>9</v>
      </c>
      <c r="B1277" s="20">
        <v>70</v>
      </c>
      <c r="C1277" s="20">
        <v>70</v>
      </c>
      <c r="D1277" s="20">
        <f>C1277/B1277*100</f>
        <v>100</v>
      </c>
      <c r="E1277" s="32"/>
    </row>
    <row r="1278" spans="1:5" ht="18.75">
      <c r="A1278" s="22" t="s">
        <v>12</v>
      </c>
      <c r="B1278" s="23">
        <v>0</v>
      </c>
      <c r="C1278" s="23">
        <v>0</v>
      </c>
      <c r="D1278" s="23">
        <v>0</v>
      </c>
      <c r="E1278" s="32"/>
    </row>
    <row r="1279" spans="1:5" ht="18.75">
      <c r="A1279" s="22" t="s">
        <v>10</v>
      </c>
      <c r="B1279" s="23">
        <v>70</v>
      </c>
      <c r="C1279" s="23">
        <v>70</v>
      </c>
      <c r="D1279" s="23">
        <f>C1279/B1279*100</f>
        <v>100</v>
      </c>
      <c r="E1279" s="32"/>
    </row>
    <row r="1280" spans="1:5" ht="18.75">
      <c r="A1280" s="22" t="s">
        <v>11</v>
      </c>
      <c r="B1280" s="23">
        <v>0</v>
      </c>
      <c r="C1280" s="23">
        <v>0</v>
      </c>
      <c r="D1280" s="23">
        <v>0</v>
      </c>
      <c r="E1280" s="33"/>
    </row>
    <row r="1281" spans="1:5" ht="37.5">
      <c r="A1281" s="29" t="s">
        <v>420</v>
      </c>
      <c r="B1281" s="20"/>
      <c r="C1281" s="20"/>
      <c r="D1281" s="20"/>
      <c r="E1281" s="151" t="s">
        <v>421</v>
      </c>
    </row>
    <row r="1282" spans="1:5" ht="18.75">
      <c r="A1282" s="17" t="s">
        <v>9</v>
      </c>
      <c r="B1282" s="20">
        <v>30505.819</v>
      </c>
      <c r="C1282" s="20">
        <v>28953.129999999997</v>
      </c>
      <c r="D1282" s="20">
        <f>C1282/B1282*100</f>
        <v>94.910187462923048</v>
      </c>
      <c r="E1282" s="152"/>
    </row>
    <row r="1283" spans="1:5" ht="18.75">
      <c r="A1283" s="22" t="s">
        <v>12</v>
      </c>
      <c r="B1283" s="23">
        <v>0</v>
      </c>
      <c r="C1283" s="23">
        <v>0</v>
      </c>
      <c r="D1283" s="23">
        <v>0</v>
      </c>
      <c r="E1283" s="152"/>
    </row>
    <row r="1284" spans="1:5" ht="18.75">
      <c r="A1284" s="22" t="s">
        <v>10</v>
      </c>
      <c r="B1284" s="23">
        <v>2206.4</v>
      </c>
      <c r="C1284" s="23">
        <v>2206.4</v>
      </c>
      <c r="D1284" s="23">
        <f>C1284/B1284*100</f>
        <v>100</v>
      </c>
      <c r="E1284" s="152"/>
    </row>
    <row r="1285" spans="1:5" ht="18.75">
      <c r="A1285" s="22" t="s">
        <v>11</v>
      </c>
      <c r="B1285" s="23">
        <v>27767.418999999998</v>
      </c>
      <c r="C1285" s="23">
        <v>26214.729999999996</v>
      </c>
      <c r="D1285" s="23">
        <f>C1285/B1285*100</f>
        <v>94.408234341117549</v>
      </c>
      <c r="E1285" s="152"/>
    </row>
    <row r="1286" spans="1:5" ht="18.75">
      <c r="A1286" s="22" t="s">
        <v>412</v>
      </c>
      <c r="B1286" s="23">
        <v>532</v>
      </c>
      <c r="C1286" s="23">
        <v>532</v>
      </c>
      <c r="D1286" s="23">
        <f>C1286/B1286*100</f>
        <v>100</v>
      </c>
      <c r="E1286" s="152"/>
    </row>
    <row r="1287" spans="1:5" ht="18.75">
      <c r="A1287" s="28" t="s">
        <v>403</v>
      </c>
      <c r="B1287" s="23">
        <v>116.1</v>
      </c>
      <c r="C1287" s="23">
        <v>116.1</v>
      </c>
      <c r="D1287" s="23">
        <f>C1287/B1287*100</f>
        <v>100</v>
      </c>
      <c r="E1287" s="153"/>
    </row>
    <row r="1288" spans="1:5" ht="18.75">
      <c r="A1288" s="17" t="s">
        <v>422</v>
      </c>
      <c r="B1288" s="20"/>
      <c r="C1288" s="20"/>
      <c r="D1288" s="20"/>
      <c r="E1288" s="21"/>
    </row>
    <row r="1289" spans="1:5" ht="18.75">
      <c r="A1289" s="17" t="s">
        <v>9</v>
      </c>
      <c r="B1289" s="20">
        <v>57.9</v>
      </c>
      <c r="C1289" s="20">
        <v>57.9</v>
      </c>
      <c r="D1289" s="20">
        <f>C1289/B1289*100</f>
        <v>100</v>
      </c>
      <c r="E1289" s="21"/>
    </row>
    <row r="1290" spans="1:5" ht="18.75">
      <c r="A1290" s="22" t="s">
        <v>12</v>
      </c>
      <c r="B1290" s="23">
        <v>0</v>
      </c>
      <c r="C1290" s="23">
        <v>0</v>
      </c>
      <c r="D1290" s="23">
        <v>0</v>
      </c>
      <c r="E1290" s="24"/>
    </row>
    <row r="1291" spans="1:5" ht="18.75">
      <c r="A1291" s="22" t="s">
        <v>10</v>
      </c>
      <c r="B1291" s="23">
        <v>57.9</v>
      </c>
      <c r="C1291" s="23">
        <v>57.9</v>
      </c>
      <c r="D1291" s="23">
        <f>C1291/B1291*100</f>
        <v>100</v>
      </c>
      <c r="E1291" s="24"/>
    </row>
    <row r="1292" spans="1:5" ht="18.75">
      <c r="A1292" s="22" t="s">
        <v>11</v>
      </c>
      <c r="B1292" s="23">
        <v>0</v>
      </c>
      <c r="C1292" s="23">
        <v>0</v>
      </c>
      <c r="D1292" s="23">
        <v>0</v>
      </c>
      <c r="E1292" s="24"/>
    </row>
    <row r="1293" spans="1:5" ht="93.75">
      <c r="A1293" s="29" t="s">
        <v>423</v>
      </c>
      <c r="B1293" s="20"/>
      <c r="C1293" s="20"/>
      <c r="D1293" s="20"/>
      <c r="E1293" s="137" t="s">
        <v>424</v>
      </c>
    </row>
    <row r="1294" spans="1:5" ht="18.75">
      <c r="A1294" s="17" t="s">
        <v>9</v>
      </c>
      <c r="B1294" s="20">
        <v>57.9</v>
      </c>
      <c r="C1294" s="20">
        <v>57.9</v>
      </c>
      <c r="D1294" s="20">
        <f>C1294/B1294*100</f>
        <v>100</v>
      </c>
      <c r="E1294" s="34"/>
    </row>
    <row r="1295" spans="1:5" ht="18.75">
      <c r="A1295" s="22" t="s">
        <v>12</v>
      </c>
      <c r="B1295" s="23">
        <v>0</v>
      </c>
      <c r="C1295" s="23">
        <v>0</v>
      </c>
      <c r="D1295" s="23">
        <v>0</v>
      </c>
      <c r="E1295" s="34"/>
    </row>
    <row r="1296" spans="1:5" ht="18.75">
      <c r="A1296" s="22" t="s">
        <v>10</v>
      </c>
      <c r="B1296" s="23">
        <v>57.9</v>
      </c>
      <c r="C1296" s="23">
        <v>57.9</v>
      </c>
      <c r="D1296" s="23">
        <f>C1296/B1296*100</f>
        <v>100</v>
      </c>
      <c r="E1296" s="34"/>
    </row>
    <row r="1297" spans="1:5" ht="18.75">
      <c r="A1297" s="22" t="s">
        <v>11</v>
      </c>
      <c r="B1297" s="23">
        <v>0</v>
      </c>
      <c r="C1297" s="23">
        <v>0</v>
      </c>
      <c r="D1297" s="23">
        <v>0</v>
      </c>
      <c r="E1297" s="35"/>
    </row>
    <row r="1298" spans="1:5" ht="37.5">
      <c r="A1298" s="36" t="s">
        <v>425</v>
      </c>
      <c r="B1298" s="23"/>
      <c r="C1298" s="23"/>
      <c r="D1298" s="23"/>
      <c r="E1298" s="24"/>
    </row>
    <row r="1299" spans="1:5" ht="18.75">
      <c r="A1299" s="17" t="s">
        <v>9</v>
      </c>
      <c r="B1299" s="20">
        <v>954977.58048</v>
      </c>
      <c r="C1299" s="20">
        <v>806180.19000000006</v>
      </c>
      <c r="D1299" s="20">
        <f>C1299/B1299*100</f>
        <v>84.418755631392941</v>
      </c>
      <c r="E1299" s="21"/>
    </row>
    <row r="1300" spans="1:5" ht="18.75">
      <c r="A1300" s="22" t="s">
        <v>12</v>
      </c>
      <c r="B1300" s="23">
        <v>0</v>
      </c>
      <c r="C1300" s="23">
        <v>0</v>
      </c>
      <c r="D1300" s="23">
        <v>0</v>
      </c>
      <c r="E1300" s="24"/>
    </row>
    <row r="1301" spans="1:5" ht="18.75">
      <c r="A1301" s="22" t="s">
        <v>10</v>
      </c>
      <c r="B1301" s="23">
        <v>0</v>
      </c>
      <c r="C1301" s="23">
        <v>0</v>
      </c>
      <c r="D1301" s="23">
        <v>0</v>
      </c>
      <c r="E1301" s="24"/>
    </row>
    <row r="1302" spans="1:5" ht="18.75">
      <c r="A1302" s="22" t="s">
        <v>11</v>
      </c>
      <c r="B1302" s="23">
        <v>308.5</v>
      </c>
      <c r="C1302" s="23">
        <v>212.06</v>
      </c>
      <c r="D1302" s="23">
        <f>C1302/B1302*100</f>
        <v>68.739059967585092</v>
      </c>
      <c r="E1302" s="24"/>
    </row>
    <row r="1303" spans="1:5" ht="18.75">
      <c r="A1303" s="22" t="s">
        <v>412</v>
      </c>
      <c r="B1303" s="23">
        <v>954669.08048</v>
      </c>
      <c r="C1303" s="23">
        <v>805968.13</v>
      </c>
      <c r="D1303" s="23">
        <f>C1303/B1303*100</f>
        <v>84.423822503475833</v>
      </c>
      <c r="E1303" s="24"/>
    </row>
    <row r="1304" spans="1:5" ht="37.5">
      <c r="A1304" s="29" t="s">
        <v>426</v>
      </c>
      <c r="B1304" s="23"/>
      <c r="C1304" s="23"/>
      <c r="D1304" s="23"/>
      <c r="E1304" s="151" t="s">
        <v>427</v>
      </c>
    </row>
    <row r="1305" spans="1:5" ht="18.75">
      <c r="A1305" s="17" t="s">
        <v>9</v>
      </c>
      <c r="B1305" s="20">
        <v>159786.21649999998</v>
      </c>
      <c r="C1305" s="20">
        <v>159777.98000000001</v>
      </c>
      <c r="D1305" s="20">
        <f>C1305/B1305*100</f>
        <v>99.994845300063801</v>
      </c>
      <c r="E1305" s="152"/>
    </row>
    <row r="1306" spans="1:5" ht="18.75">
      <c r="A1306" s="22" t="s">
        <v>12</v>
      </c>
      <c r="B1306" s="23">
        <v>0</v>
      </c>
      <c r="C1306" s="23">
        <v>0</v>
      </c>
      <c r="D1306" s="23">
        <v>0</v>
      </c>
      <c r="E1306" s="152"/>
    </row>
    <row r="1307" spans="1:5" ht="18.75">
      <c r="A1307" s="22" t="s">
        <v>10</v>
      </c>
      <c r="B1307" s="23">
        <v>0</v>
      </c>
      <c r="C1307" s="23">
        <v>0</v>
      </c>
      <c r="D1307" s="23">
        <v>0</v>
      </c>
      <c r="E1307" s="152"/>
    </row>
    <row r="1308" spans="1:5" ht="18.75">
      <c r="A1308" s="22" t="s">
        <v>11</v>
      </c>
      <c r="B1308" s="23">
        <v>220.3</v>
      </c>
      <c r="C1308" s="23">
        <v>212.06</v>
      </c>
      <c r="D1308" s="23">
        <f>C1308/B1308*100</f>
        <v>96.259645937358144</v>
      </c>
      <c r="E1308" s="152"/>
    </row>
    <row r="1309" spans="1:5" ht="18.75">
      <c r="A1309" s="29" t="s">
        <v>412</v>
      </c>
      <c r="B1309" s="30">
        <v>159565.91649999999</v>
      </c>
      <c r="C1309" s="30">
        <v>159565.92000000001</v>
      </c>
      <c r="D1309" s="30">
        <f>C1309/B1309*100</f>
        <v>100.00000219345088</v>
      </c>
      <c r="E1309" s="153"/>
    </row>
    <row r="1310" spans="1:5" ht="56.25">
      <c r="A1310" s="29" t="s">
        <v>428</v>
      </c>
      <c r="B1310" s="23"/>
      <c r="C1310" s="23"/>
      <c r="D1310" s="23"/>
      <c r="E1310" s="151" t="s">
        <v>429</v>
      </c>
    </row>
    <row r="1311" spans="1:5" ht="18.75">
      <c r="A1311" s="17" t="s">
        <v>9</v>
      </c>
      <c r="B1311" s="20">
        <v>795191.36397999991</v>
      </c>
      <c r="C1311" s="20">
        <v>646402.21</v>
      </c>
      <c r="D1311" s="20">
        <f>C1311/B1311*100</f>
        <v>81.288887088096928</v>
      </c>
      <c r="E1311" s="152"/>
    </row>
    <row r="1312" spans="1:5" ht="18.75">
      <c r="A1312" s="22" t="s">
        <v>12</v>
      </c>
      <c r="B1312" s="23">
        <v>0</v>
      </c>
      <c r="C1312" s="23">
        <v>0</v>
      </c>
      <c r="D1312" s="23">
        <v>0</v>
      </c>
      <c r="E1312" s="152"/>
    </row>
    <row r="1313" spans="1:5" ht="18.75">
      <c r="A1313" s="22" t="s">
        <v>10</v>
      </c>
      <c r="B1313" s="23">
        <v>0</v>
      </c>
      <c r="C1313" s="23">
        <v>0</v>
      </c>
      <c r="D1313" s="23">
        <v>0</v>
      </c>
      <c r="E1313" s="152"/>
    </row>
    <row r="1314" spans="1:5" ht="18.75">
      <c r="A1314" s="22" t="s">
        <v>11</v>
      </c>
      <c r="B1314" s="23">
        <v>88.2</v>
      </c>
      <c r="C1314" s="23">
        <v>0</v>
      </c>
      <c r="D1314" s="23">
        <f>C1314/B1314*100</f>
        <v>0</v>
      </c>
      <c r="E1314" s="152"/>
    </row>
    <row r="1315" spans="1:5" ht="18.75">
      <c r="A1315" s="22" t="s">
        <v>412</v>
      </c>
      <c r="B1315" s="23">
        <v>795103.16397999995</v>
      </c>
      <c r="C1315" s="23">
        <v>646402.21</v>
      </c>
      <c r="D1315" s="23">
        <f>C1315/B1315*100</f>
        <v>81.29790438316752</v>
      </c>
      <c r="E1315" s="153"/>
    </row>
    <row r="1316" spans="1:5" ht="37.5">
      <c r="A1316" s="36" t="s">
        <v>430</v>
      </c>
      <c r="B1316" s="23"/>
      <c r="C1316" s="23"/>
      <c r="D1316" s="23"/>
      <c r="E1316" s="151" t="s">
        <v>431</v>
      </c>
    </row>
    <row r="1317" spans="1:5" ht="18.75">
      <c r="A1317" s="17" t="s">
        <v>9</v>
      </c>
      <c r="B1317" s="20">
        <v>1161.5</v>
      </c>
      <c r="C1317" s="20">
        <v>1161.5</v>
      </c>
      <c r="D1317" s="20">
        <f>C1317/B1317*100</f>
        <v>100</v>
      </c>
      <c r="E1317" s="152"/>
    </row>
    <row r="1318" spans="1:5" ht="18.75">
      <c r="A1318" s="22" t="s">
        <v>12</v>
      </c>
      <c r="B1318" s="23">
        <v>0</v>
      </c>
      <c r="C1318" s="23">
        <v>0</v>
      </c>
      <c r="D1318" s="23">
        <v>0</v>
      </c>
      <c r="E1318" s="152"/>
    </row>
    <row r="1319" spans="1:5" ht="18.75">
      <c r="A1319" s="22" t="s">
        <v>10</v>
      </c>
      <c r="B1319" s="23">
        <v>250</v>
      </c>
      <c r="C1319" s="23">
        <v>250</v>
      </c>
      <c r="D1319" s="23">
        <f>C1319/B1319*100</f>
        <v>100</v>
      </c>
      <c r="E1319" s="152"/>
    </row>
    <row r="1320" spans="1:5" ht="18.75">
      <c r="A1320" s="22" t="s">
        <v>11</v>
      </c>
      <c r="B1320" s="23">
        <v>818.5</v>
      </c>
      <c r="C1320" s="23">
        <v>818.5</v>
      </c>
      <c r="D1320" s="23">
        <f>C1320/B1320*100</f>
        <v>100</v>
      </c>
      <c r="E1320" s="152"/>
    </row>
    <row r="1321" spans="1:5" ht="18.75">
      <c r="A1321" s="29" t="s">
        <v>376</v>
      </c>
      <c r="B1321" s="30">
        <v>93</v>
      </c>
      <c r="C1321" s="30">
        <v>93</v>
      </c>
      <c r="D1321" s="30">
        <f>C1321/B1321*100</f>
        <v>100</v>
      </c>
      <c r="E1321" s="153"/>
    </row>
    <row r="1322" spans="1:5" ht="37.5">
      <c r="A1322" s="14" t="s">
        <v>432</v>
      </c>
      <c r="B1322" s="20"/>
      <c r="C1322" s="20"/>
      <c r="D1322" s="20"/>
      <c r="E1322" s="21"/>
    </row>
    <row r="1323" spans="1:5" ht="18.75">
      <c r="A1323" s="17" t="s">
        <v>433</v>
      </c>
      <c r="B1323" s="23"/>
      <c r="C1323" s="23"/>
      <c r="D1323" s="23"/>
      <c r="E1323" s="21"/>
    </row>
    <row r="1324" spans="1:5" ht="18.75">
      <c r="A1324" s="17" t="s">
        <v>9</v>
      </c>
      <c r="B1324" s="20">
        <v>121913.88</v>
      </c>
      <c r="C1324" s="20">
        <v>118969.14</v>
      </c>
      <c r="D1324" s="20">
        <f>C1324/B1324*100</f>
        <v>97.584573635093889</v>
      </c>
      <c r="E1324" s="21"/>
    </row>
    <row r="1325" spans="1:5" ht="18.75">
      <c r="A1325" s="22" t="s">
        <v>12</v>
      </c>
      <c r="B1325" s="23">
        <v>0</v>
      </c>
      <c r="C1325" s="23">
        <v>0</v>
      </c>
      <c r="D1325" s="23">
        <v>0</v>
      </c>
      <c r="E1325" s="24"/>
    </row>
    <row r="1326" spans="1:5" ht="18.75">
      <c r="A1326" s="22" t="s">
        <v>10</v>
      </c>
      <c r="B1326" s="23">
        <v>9181.1999999999989</v>
      </c>
      <c r="C1326" s="23">
        <v>9181.1999999999989</v>
      </c>
      <c r="D1326" s="23">
        <f>C1326/B1326*100</f>
        <v>100</v>
      </c>
      <c r="E1326" s="24"/>
    </row>
    <row r="1327" spans="1:5" ht="18.75">
      <c r="A1327" s="22" t="s">
        <v>11</v>
      </c>
      <c r="B1327" s="23">
        <v>112732.68000000001</v>
      </c>
      <c r="C1327" s="23">
        <v>109787.94</v>
      </c>
      <c r="D1327" s="23">
        <f>C1327/B1327*100</f>
        <v>97.387855943813278</v>
      </c>
      <c r="E1327" s="24"/>
    </row>
    <row r="1328" spans="1:5" ht="37.5">
      <c r="A1328" s="29" t="s">
        <v>434</v>
      </c>
      <c r="B1328" s="37"/>
      <c r="C1328" s="37"/>
      <c r="D1328" s="37"/>
      <c r="E1328" s="151" t="s">
        <v>435</v>
      </c>
    </row>
    <row r="1329" spans="1:5" ht="18.75">
      <c r="A1329" s="17" t="s">
        <v>9</v>
      </c>
      <c r="B1329" s="20">
        <v>12944.999999999998</v>
      </c>
      <c r="C1329" s="20">
        <v>12944.474</v>
      </c>
      <c r="D1329" s="20">
        <f>C1329/B1329*100</f>
        <v>99.995936655079191</v>
      </c>
      <c r="E1329" s="152"/>
    </row>
    <row r="1330" spans="1:5" ht="18.75">
      <c r="A1330" s="22" t="s">
        <v>12</v>
      </c>
      <c r="B1330" s="23">
        <v>0</v>
      </c>
      <c r="C1330" s="23">
        <v>0</v>
      </c>
      <c r="D1330" s="23">
        <v>0</v>
      </c>
      <c r="E1330" s="152"/>
    </row>
    <row r="1331" spans="1:5" ht="18.75">
      <c r="A1331" s="22" t="s">
        <v>10</v>
      </c>
      <c r="B1331" s="23">
        <v>0</v>
      </c>
      <c r="C1331" s="23">
        <v>0</v>
      </c>
      <c r="D1331" s="23">
        <v>0</v>
      </c>
      <c r="E1331" s="152"/>
    </row>
    <row r="1332" spans="1:5" ht="18.75">
      <c r="A1332" s="22" t="s">
        <v>11</v>
      </c>
      <c r="B1332" s="23">
        <v>12944.999999999998</v>
      </c>
      <c r="C1332" s="23">
        <v>12944.474</v>
      </c>
      <c r="D1332" s="23">
        <f>C1332/B1332*100</f>
        <v>99.995936655079191</v>
      </c>
      <c r="E1332" s="153"/>
    </row>
    <row r="1333" spans="1:5" ht="18.75">
      <c r="A1333" s="22" t="s">
        <v>436</v>
      </c>
      <c r="B1333" s="20"/>
      <c r="C1333" s="20"/>
      <c r="D1333" s="20"/>
      <c r="E1333" s="151" t="s">
        <v>437</v>
      </c>
    </row>
    <row r="1334" spans="1:5" ht="18.75">
      <c r="A1334" s="17" t="s">
        <v>9</v>
      </c>
      <c r="B1334" s="20">
        <v>172.5</v>
      </c>
      <c r="C1334" s="20">
        <v>172.5</v>
      </c>
      <c r="D1334" s="20">
        <f>C1334/B1334*100</f>
        <v>100</v>
      </c>
      <c r="E1334" s="152"/>
    </row>
    <row r="1335" spans="1:5" ht="18.75">
      <c r="A1335" s="22" t="s">
        <v>12</v>
      </c>
      <c r="B1335" s="23">
        <v>0</v>
      </c>
      <c r="C1335" s="23">
        <v>0</v>
      </c>
      <c r="D1335" s="23">
        <v>0</v>
      </c>
      <c r="E1335" s="152"/>
    </row>
    <row r="1336" spans="1:5" ht="18.75">
      <c r="A1336" s="22" t="s">
        <v>10</v>
      </c>
      <c r="B1336" s="23">
        <v>0</v>
      </c>
      <c r="C1336" s="23">
        <v>0</v>
      </c>
      <c r="D1336" s="23">
        <v>0</v>
      </c>
      <c r="E1336" s="152"/>
    </row>
    <row r="1337" spans="1:5" ht="18.75">
      <c r="A1337" s="22" t="s">
        <v>11</v>
      </c>
      <c r="B1337" s="23">
        <v>172.5</v>
      </c>
      <c r="C1337" s="23">
        <v>172.5</v>
      </c>
      <c r="D1337" s="23">
        <f>C1337/B1337*100</f>
        <v>100</v>
      </c>
      <c r="E1337" s="153"/>
    </row>
    <row r="1338" spans="1:5" ht="56.25">
      <c r="A1338" s="29" t="s">
        <v>438</v>
      </c>
      <c r="B1338" s="20"/>
      <c r="C1338" s="20"/>
      <c r="D1338" s="20"/>
      <c r="E1338" s="151" t="s">
        <v>439</v>
      </c>
    </row>
    <row r="1339" spans="1:5" ht="18.75">
      <c r="A1339" s="17" t="s">
        <v>9</v>
      </c>
      <c r="B1339" s="20">
        <v>108796.38</v>
      </c>
      <c r="C1339" s="20">
        <v>105852.166</v>
      </c>
      <c r="D1339" s="20">
        <f>C1339/B1339*100</f>
        <v>97.293830916065403</v>
      </c>
      <c r="E1339" s="152"/>
    </row>
    <row r="1340" spans="1:5" ht="18.75">
      <c r="A1340" s="22" t="s">
        <v>12</v>
      </c>
      <c r="B1340" s="23">
        <v>0</v>
      </c>
      <c r="C1340" s="23">
        <v>0</v>
      </c>
      <c r="D1340" s="23">
        <v>0</v>
      </c>
      <c r="E1340" s="152"/>
    </row>
    <row r="1341" spans="1:5" ht="18.75">
      <c r="A1341" s="22" t="s">
        <v>10</v>
      </c>
      <c r="B1341" s="23">
        <v>9181.1999999999989</v>
      </c>
      <c r="C1341" s="23">
        <v>9181.1999999999989</v>
      </c>
      <c r="D1341" s="23">
        <f>C1341/B1341*100</f>
        <v>100</v>
      </c>
      <c r="E1341" s="152"/>
    </row>
    <row r="1342" spans="1:5" ht="18.75">
      <c r="A1342" s="22" t="s">
        <v>11</v>
      </c>
      <c r="B1342" s="23">
        <v>99615.180000000008</v>
      </c>
      <c r="C1342" s="23">
        <v>96670.966</v>
      </c>
      <c r="D1342" s="23">
        <f>C1342/B1342*100</f>
        <v>97.04441230744149</v>
      </c>
      <c r="E1342" s="152"/>
    </row>
    <row r="1343" spans="1:5" ht="18.75">
      <c r="A1343" s="28" t="s">
        <v>403</v>
      </c>
      <c r="B1343" s="30">
        <v>483.2</v>
      </c>
      <c r="C1343" s="30">
        <v>483.2</v>
      </c>
      <c r="D1343" s="30">
        <f>C1343/B1343*100</f>
        <v>100</v>
      </c>
      <c r="E1343" s="153"/>
    </row>
    <row r="1344" spans="1:5" ht="37.5">
      <c r="A1344" s="14" t="s">
        <v>440</v>
      </c>
      <c r="B1344" s="20"/>
      <c r="C1344" s="20"/>
      <c r="D1344" s="20"/>
      <c r="E1344" s="21"/>
    </row>
    <row r="1345" spans="1:5" ht="37.5">
      <c r="A1345" s="36" t="s">
        <v>441</v>
      </c>
      <c r="B1345" s="20"/>
      <c r="C1345" s="20"/>
      <c r="D1345" s="20"/>
      <c r="E1345" s="21"/>
    </row>
    <row r="1346" spans="1:5" ht="18.75">
      <c r="A1346" s="17" t="s">
        <v>9</v>
      </c>
      <c r="B1346" s="20">
        <v>19685.2</v>
      </c>
      <c r="C1346" s="20">
        <v>18768.085470000002</v>
      </c>
      <c r="D1346" s="20">
        <f>C1346/B1346*100</f>
        <v>95.341096204254981</v>
      </c>
      <c r="E1346" s="21"/>
    </row>
    <row r="1347" spans="1:5" ht="18.75">
      <c r="A1347" s="22" t="s">
        <v>12</v>
      </c>
      <c r="B1347" s="23">
        <v>0</v>
      </c>
      <c r="C1347" s="23">
        <v>0</v>
      </c>
      <c r="D1347" s="23">
        <v>0</v>
      </c>
      <c r="E1347" s="24"/>
    </row>
    <row r="1348" spans="1:5" ht="18.75">
      <c r="A1348" s="22" t="s">
        <v>10</v>
      </c>
      <c r="B1348" s="23">
        <v>0</v>
      </c>
      <c r="C1348" s="23">
        <v>0</v>
      </c>
      <c r="D1348" s="23">
        <v>0</v>
      </c>
      <c r="E1348" s="24"/>
    </row>
    <row r="1349" spans="1:5" ht="18.75">
      <c r="A1349" s="22" t="s">
        <v>11</v>
      </c>
      <c r="B1349" s="23">
        <v>19685.2</v>
      </c>
      <c r="C1349" s="23">
        <v>18768.085470000002</v>
      </c>
      <c r="D1349" s="23">
        <f>C1349/B1349*100</f>
        <v>95.341096204254981</v>
      </c>
      <c r="E1349" s="24"/>
    </row>
    <row r="1350" spans="1:5" ht="18.75">
      <c r="A1350" s="29" t="s">
        <v>442</v>
      </c>
      <c r="B1350" s="20"/>
      <c r="C1350" s="20"/>
      <c r="D1350" s="20"/>
      <c r="E1350" s="151"/>
    </row>
    <row r="1351" spans="1:5" ht="18.75">
      <c r="A1351" s="17" t="s">
        <v>9</v>
      </c>
      <c r="B1351" s="20">
        <v>14575.300000000001</v>
      </c>
      <c r="C1351" s="20">
        <v>13752.283000000001</v>
      </c>
      <c r="D1351" s="20">
        <f>C1351/B1351*100</f>
        <v>94.353344356548405</v>
      </c>
      <c r="E1351" s="152"/>
    </row>
    <row r="1352" spans="1:5" ht="18.75">
      <c r="A1352" s="22" t="s">
        <v>12</v>
      </c>
      <c r="B1352" s="23">
        <v>0</v>
      </c>
      <c r="C1352" s="23">
        <v>0</v>
      </c>
      <c r="D1352" s="23">
        <v>0</v>
      </c>
      <c r="E1352" s="152"/>
    </row>
    <row r="1353" spans="1:5" ht="18.75">
      <c r="A1353" s="22" t="s">
        <v>10</v>
      </c>
      <c r="B1353" s="23">
        <v>0</v>
      </c>
      <c r="C1353" s="23">
        <v>0</v>
      </c>
      <c r="D1353" s="23">
        <v>0</v>
      </c>
      <c r="E1353" s="152"/>
    </row>
    <row r="1354" spans="1:5" ht="18.75">
      <c r="A1354" s="22" t="s">
        <v>11</v>
      </c>
      <c r="B1354" s="23">
        <v>14575.300000000001</v>
      </c>
      <c r="C1354" s="23">
        <v>13752.283000000001</v>
      </c>
      <c r="D1354" s="23">
        <f>C1354/B1354*100</f>
        <v>94.353344356548405</v>
      </c>
      <c r="E1354" s="153"/>
    </row>
    <row r="1355" spans="1:5" ht="37.5">
      <c r="A1355" s="29" t="s">
        <v>443</v>
      </c>
      <c r="B1355" s="20"/>
      <c r="C1355" s="20"/>
      <c r="D1355" s="20"/>
      <c r="E1355" s="151"/>
    </row>
    <row r="1356" spans="1:5" ht="18.75">
      <c r="A1356" s="17" t="s">
        <v>9</v>
      </c>
      <c r="B1356" s="20">
        <v>5039.8999999999996</v>
      </c>
      <c r="C1356" s="20">
        <v>4945.8024700000005</v>
      </c>
      <c r="D1356" s="20">
        <f>C1356/B1356*100</f>
        <v>98.132948471199839</v>
      </c>
      <c r="E1356" s="152"/>
    </row>
    <row r="1357" spans="1:5" ht="18.75">
      <c r="A1357" s="22" t="s">
        <v>12</v>
      </c>
      <c r="B1357" s="23">
        <v>0</v>
      </c>
      <c r="C1357" s="23">
        <v>0</v>
      </c>
      <c r="D1357" s="23">
        <v>0</v>
      </c>
      <c r="E1357" s="152"/>
    </row>
    <row r="1358" spans="1:5" ht="18.75">
      <c r="A1358" s="22" t="s">
        <v>10</v>
      </c>
      <c r="B1358" s="23">
        <v>0</v>
      </c>
      <c r="C1358" s="23">
        <v>0</v>
      </c>
      <c r="D1358" s="23">
        <v>0</v>
      </c>
      <c r="E1358" s="152"/>
    </row>
    <row r="1359" spans="1:5" ht="18.75">
      <c r="A1359" s="22" t="s">
        <v>11</v>
      </c>
      <c r="B1359" s="23">
        <v>5039.8999999999996</v>
      </c>
      <c r="C1359" s="23">
        <v>4945.8024700000005</v>
      </c>
      <c r="D1359" s="23">
        <f>C1359/B1359*100</f>
        <v>98.132948471199839</v>
      </c>
      <c r="E1359" s="153"/>
    </row>
    <row r="1360" spans="1:5" ht="37.5">
      <c r="A1360" s="29" t="s">
        <v>444</v>
      </c>
      <c r="B1360" s="20"/>
      <c r="C1360" s="20"/>
      <c r="D1360" s="20"/>
      <c r="E1360" s="151" t="s">
        <v>445</v>
      </c>
    </row>
    <row r="1361" spans="1:5" ht="18.75">
      <c r="A1361" s="17" t="s">
        <v>9</v>
      </c>
      <c r="B1361" s="20">
        <v>70</v>
      </c>
      <c r="C1361" s="20">
        <v>70</v>
      </c>
      <c r="D1361" s="20">
        <f>C1361/B1361*100</f>
        <v>100</v>
      </c>
      <c r="E1361" s="152"/>
    </row>
    <row r="1362" spans="1:5" ht="18.75">
      <c r="A1362" s="22" t="s">
        <v>12</v>
      </c>
      <c r="B1362" s="23">
        <v>0</v>
      </c>
      <c r="C1362" s="23">
        <v>0</v>
      </c>
      <c r="D1362" s="23">
        <v>0</v>
      </c>
      <c r="E1362" s="152"/>
    </row>
    <row r="1363" spans="1:5" ht="18.75">
      <c r="A1363" s="22" t="s">
        <v>10</v>
      </c>
      <c r="B1363" s="23">
        <v>0</v>
      </c>
      <c r="C1363" s="23">
        <v>0</v>
      </c>
      <c r="D1363" s="23">
        <v>0</v>
      </c>
      <c r="E1363" s="152"/>
    </row>
    <row r="1364" spans="1:5" ht="18.75">
      <c r="A1364" s="22" t="s">
        <v>11</v>
      </c>
      <c r="B1364" s="23">
        <v>70</v>
      </c>
      <c r="C1364" s="23">
        <v>70</v>
      </c>
      <c r="D1364" s="23">
        <f>C1364/B1364*100</f>
        <v>100</v>
      </c>
      <c r="E1364" s="153"/>
    </row>
    <row r="1365" spans="1:5" ht="37.5">
      <c r="A1365" s="36" t="s">
        <v>446</v>
      </c>
      <c r="B1365" s="20"/>
      <c r="C1365" s="20"/>
      <c r="D1365" s="20"/>
      <c r="E1365" s="151"/>
    </row>
    <row r="1366" spans="1:5" ht="18.75">
      <c r="A1366" s="17" t="s">
        <v>9</v>
      </c>
      <c r="B1366" s="20">
        <v>34558.400000000001</v>
      </c>
      <c r="C1366" s="20">
        <v>34080.665999999997</v>
      </c>
      <c r="D1366" s="20">
        <f>C1366/B1366*100</f>
        <v>98.617603824251105</v>
      </c>
      <c r="E1366" s="152"/>
    </row>
    <row r="1367" spans="1:5" ht="18.75">
      <c r="A1367" s="22" t="s">
        <v>12</v>
      </c>
      <c r="B1367" s="23">
        <v>0</v>
      </c>
      <c r="C1367" s="23">
        <v>0</v>
      </c>
      <c r="D1367" s="23">
        <v>0</v>
      </c>
      <c r="E1367" s="152"/>
    </row>
    <row r="1368" spans="1:5" ht="18.75">
      <c r="A1368" s="22" t="s">
        <v>10</v>
      </c>
      <c r="B1368" s="23">
        <v>0</v>
      </c>
      <c r="C1368" s="23">
        <v>0</v>
      </c>
      <c r="D1368" s="23">
        <v>0</v>
      </c>
      <c r="E1368" s="152"/>
    </row>
    <row r="1369" spans="1:5" ht="18.75">
      <c r="A1369" s="22" t="s">
        <v>11</v>
      </c>
      <c r="B1369" s="23">
        <v>34558.400000000001</v>
      </c>
      <c r="C1369" s="23">
        <v>34080.665999999997</v>
      </c>
      <c r="D1369" s="23">
        <f>C1369/B1369*100</f>
        <v>98.617603824251105</v>
      </c>
      <c r="E1369" s="153"/>
    </row>
    <row r="1370" spans="1:5" ht="18.75">
      <c r="A1370" s="22"/>
      <c r="B1370" s="20"/>
      <c r="C1370" s="20"/>
      <c r="D1370" s="20"/>
      <c r="E1370" s="21"/>
    </row>
    <row r="1371" spans="1:5" ht="18.75">
      <c r="A1371" s="17" t="s">
        <v>148</v>
      </c>
      <c r="B1371" s="20">
        <v>1210468.68248</v>
      </c>
      <c r="C1371" s="20">
        <v>1055778.9184699999</v>
      </c>
      <c r="D1371" s="20">
        <f>C1371/B1371*100</f>
        <v>87.220671938982122</v>
      </c>
      <c r="E1371" s="21"/>
    </row>
    <row r="1372" spans="1:5" ht="18.75">
      <c r="A1372" s="22" t="s">
        <v>12</v>
      </c>
      <c r="B1372" s="23">
        <v>17.900000000000002</v>
      </c>
      <c r="C1372" s="23">
        <v>17.900000000000002</v>
      </c>
      <c r="D1372" s="23">
        <v>0</v>
      </c>
      <c r="E1372" s="24"/>
    </row>
    <row r="1373" spans="1:5" ht="18.75">
      <c r="A1373" s="22" t="s">
        <v>10</v>
      </c>
      <c r="B1373" s="23">
        <v>17338.500999999997</v>
      </c>
      <c r="C1373" s="23">
        <v>17338.500999999997</v>
      </c>
      <c r="D1373" s="23">
        <f>C1373/B1373*100</f>
        <v>100</v>
      </c>
      <c r="E1373" s="24"/>
    </row>
    <row r="1374" spans="1:5" ht="18.75">
      <c r="A1374" s="22" t="s">
        <v>11</v>
      </c>
      <c r="B1374" s="23">
        <v>237818.20100000003</v>
      </c>
      <c r="C1374" s="23">
        <v>231829.38747000002</v>
      </c>
      <c r="D1374" s="23">
        <f>C1374/B1374*100</f>
        <v>97.481768214199889</v>
      </c>
      <c r="E1374" s="24"/>
    </row>
    <row r="1375" spans="1:5" ht="18.75">
      <c r="A1375" s="28" t="s">
        <v>403</v>
      </c>
      <c r="B1375" s="23">
        <v>1052.5999999999999</v>
      </c>
      <c r="C1375" s="23">
        <v>1052.5999999999999</v>
      </c>
      <c r="D1375" s="23">
        <f>C1375/B1375*100</f>
        <v>100</v>
      </c>
      <c r="E1375" s="24"/>
    </row>
    <row r="1376" spans="1:5" ht="18.75">
      <c r="A1376" s="29" t="s">
        <v>376</v>
      </c>
      <c r="B1376" s="541">
        <v>93</v>
      </c>
      <c r="C1376" s="541">
        <v>93</v>
      </c>
      <c r="D1376" s="541">
        <f>C1376/B1376*100</f>
        <v>100</v>
      </c>
      <c r="E1376" s="542"/>
    </row>
    <row r="1377" spans="1:5" ht="18.75">
      <c r="A1377" s="543" t="s">
        <v>412</v>
      </c>
      <c r="B1377" s="544">
        <v>955201.08048</v>
      </c>
      <c r="C1377" s="544">
        <v>806500.13</v>
      </c>
      <c r="D1377" s="544">
        <f>C1377/B1377*100</f>
        <v>84.432497667896683</v>
      </c>
      <c r="E1377" s="542"/>
    </row>
    <row r="1378" spans="1:5" ht="29.25" customHeight="1">
      <c r="A1378" s="245" t="s">
        <v>485</v>
      </c>
      <c r="B1378" s="245"/>
      <c r="C1378" s="245"/>
      <c r="D1378" s="245"/>
      <c r="E1378" s="245"/>
    </row>
    <row r="1379" spans="1:5">
      <c r="A1379" s="38" t="s">
        <v>448</v>
      </c>
      <c r="B1379" s="39">
        <v>19188.596599999997</v>
      </c>
      <c r="C1379" s="40">
        <v>16562.681</v>
      </c>
      <c r="D1379" s="41">
        <f>C1379/B1379</f>
        <v>0.86315228493573115</v>
      </c>
      <c r="E1379" s="42"/>
    </row>
    <row r="1380" spans="1:5" ht="49.5">
      <c r="A1380" s="43" t="s">
        <v>449</v>
      </c>
      <c r="B1380" s="44">
        <v>19188.596599999997</v>
      </c>
      <c r="C1380" s="45">
        <v>16562.681</v>
      </c>
      <c r="D1380" s="46">
        <f>C1380/B1380</f>
        <v>0.86315228493573115</v>
      </c>
      <c r="E1380" s="47"/>
    </row>
    <row r="1381" spans="1:5">
      <c r="A1381" s="48" t="s">
        <v>9</v>
      </c>
      <c r="B1381" s="49">
        <v>19188.596599999997</v>
      </c>
      <c r="C1381" s="49">
        <v>16562.681</v>
      </c>
      <c r="D1381" s="50">
        <f>C1381/B1381</f>
        <v>0.86315228493573115</v>
      </c>
      <c r="E1381" s="47"/>
    </row>
    <row r="1382" spans="1:5">
      <c r="A1382" s="48" t="s">
        <v>10</v>
      </c>
      <c r="B1382" s="49">
        <v>2430.4585999999999</v>
      </c>
      <c r="C1382" s="51">
        <v>2430.4610000000002</v>
      </c>
      <c r="D1382" s="52">
        <f>C1382/B1382</f>
        <v>1.0000009874679618</v>
      </c>
      <c r="E1382" s="47"/>
    </row>
    <row r="1383" spans="1:5">
      <c r="A1383" s="48" t="s">
        <v>11</v>
      </c>
      <c r="B1383" s="49">
        <v>16758.137999999999</v>
      </c>
      <c r="C1383" s="49">
        <v>14132.220000000001</v>
      </c>
      <c r="D1383" s="52">
        <f>C1383/B1383</f>
        <v>0.84330490654749368</v>
      </c>
      <c r="E1383" s="47"/>
    </row>
    <row r="1384" spans="1:5">
      <c r="A1384" s="48" t="s">
        <v>450</v>
      </c>
      <c r="B1384" s="49">
        <v>0</v>
      </c>
      <c r="C1384" s="51">
        <v>0</v>
      </c>
      <c r="D1384" s="52">
        <v>0</v>
      </c>
      <c r="E1384" s="53"/>
    </row>
    <row r="1385" spans="1:5" ht="51.75">
      <c r="A1385" s="545" t="s">
        <v>451</v>
      </c>
      <c r="B1385" s="54"/>
      <c r="C1385" s="55"/>
      <c r="D1385" s="55"/>
      <c r="E1385" s="154" t="s">
        <v>452</v>
      </c>
    </row>
    <row r="1386" spans="1:5">
      <c r="A1386" s="56" t="s">
        <v>453</v>
      </c>
      <c r="B1386" s="44"/>
      <c r="C1386" s="44"/>
      <c r="D1386" s="46"/>
      <c r="E1386" s="155"/>
    </row>
    <row r="1387" spans="1:5">
      <c r="A1387" s="57" t="s">
        <v>454</v>
      </c>
      <c r="B1387" s="45">
        <v>7100.6320000000005</v>
      </c>
      <c r="C1387" s="45">
        <v>6966.0000000000009</v>
      </c>
      <c r="D1387" s="46">
        <f>C1387/B1387</f>
        <v>0.98103943423627649</v>
      </c>
      <c r="E1387" s="155"/>
    </row>
    <row r="1388" spans="1:5">
      <c r="A1388" s="48" t="s">
        <v>10</v>
      </c>
      <c r="B1388" s="49">
        <v>814.87</v>
      </c>
      <c r="C1388" s="51">
        <v>814.87000000000012</v>
      </c>
      <c r="D1388" s="52">
        <f>C1388/B1388</f>
        <v>1.0000000000000002</v>
      </c>
      <c r="E1388" s="155"/>
    </row>
    <row r="1389" spans="1:5">
      <c r="A1389" s="48" t="s">
        <v>11</v>
      </c>
      <c r="B1389" s="49">
        <v>6285.7620000000006</v>
      </c>
      <c r="C1389" s="51">
        <v>6151.130000000001</v>
      </c>
      <c r="D1389" s="52">
        <f>C1389/B1389</f>
        <v>0.97858143531365016</v>
      </c>
      <c r="E1389" s="155"/>
    </row>
    <row r="1390" spans="1:5" ht="49.5">
      <c r="A1390" s="56" t="s">
        <v>455</v>
      </c>
      <c r="B1390" s="44"/>
      <c r="C1390" s="44"/>
      <c r="D1390" s="44"/>
      <c r="E1390" s="155"/>
    </row>
    <row r="1391" spans="1:5">
      <c r="A1391" s="48" t="s">
        <v>11</v>
      </c>
      <c r="B1391" s="49">
        <v>531.92999999999995</v>
      </c>
      <c r="C1391" s="51">
        <v>342.31</v>
      </c>
      <c r="D1391" s="52">
        <f>C1391/B1391</f>
        <v>0.64352452390352122</v>
      </c>
      <c r="E1391" s="155"/>
    </row>
    <row r="1392" spans="1:5">
      <c r="A1392" s="56" t="s">
        <v>456</v>
      </c>
      <c r="B1392" s="44"/>
      <c r="C1392" s="44"/>
      <c r="D1392" s="44"/>
      <c r="E1392" s="155"/>
    </row>
    <row r="1393" spans="1:5">
      <c r="A1393" s="48" t="s">
        <v>11</v>
      </c>
      <c r="B1393" s="49">
        <v>52.71</v>
      </c>
      <c r="C1393" s="51">
        <v>52.709999999999994</v>
      </c>
      <c r="D1393" s="52">
        <f>C1393/B1393</f>
        <v>0.99999999999999989</v>
      </c>
      <c r="E1393" s="155"/>
    </row>
    <row r="1394" spans="1:5">
      <c r="A1394" s="58" t="s">
        <v>9</v>
      </c>
      <c r="B1394" s="45">
        <v>7685.2720000000008</v>
      </c>
      <c r="C1394" s="45">
        <v>7361.0200000000013</v>
      </c>
      <c r="D1394" s="46">
        <f>C1394/B1394</f>
        <v>0.95780865010373095</v>
      </c>
      <c r="E1394" s="155"/>
    </row>
    <row r="1395" spans="1:5">
      <c r="A1395" s="48" t="s">
        <v>10</v>
      </c>
      <c r="B1395" s="49">
        <v>814.87</v>
      </c>
      <c r="C1395" s="49">
        <v>814.87000000000012</v>
      </c>
      <c r="D1395" s="52">
        <f>C1395/B1395</f>
        <v>1.0000000000000002</v>
      </c>
      <c r="E1395" s="155"/>
    </row>
    <row r="1396" spans="1:5">
      <c r="A1396" s="48" t="s">
        <v>11</v>
      </c>
      <c r="B1396" s="49">
        <v>6870.402000000001</v>
      </c>
      <c r="C1396" s="49">
        <v>6546.1500000000015</v>
      </c>
      <c r="D1396" s="52">
        <f>C1396/B1396</f>
        <v>0.95280450838247899</v>
      </c>
      <c r="E1396" s="156"/>
    </row>
    <row r="1397" spans="1:5" ht="51.75">
      <c r="A1397" s="545" t="s">
        <v>457</v>
      </c>
      <c r="B1397" s="51"/>
      <c r="C1397" s="40"/>
      <c r="D1397" s="59"/>
      <c r="E1397" s="154" t="s">
        <v>458</v>
      </c>
    </row>
    <row r="1398" spans="1:5">
      <c r="A1398" s="58" t="s">
        <v>9</v>
      </c>
      <c r="B1398" s="45">
        <v>1060.4010000000001</v>
      </c>
      <c r="C1398" s="45">
        <v>1052.6909999999998</v>
      </c>
      <c r="D1398" s="46">
        <f>C1398/B1398</f>
        <v>0.99272916566468694</v>
      </c>
      <c r="E1398" s="155"/>
    </row>
    <row r="1399" spans="1:5">
      <c r="A1399" s="48" t="s">
        <v>10</v>
      </c>
      <c r="B1399" s="49">
        <v>125.801</v>
      </c>
      <c r="C1399" s="51">
        <v>125.80099999999999</v>
      </c>
      <c r="D1399" s="52">
        <f>C1399/B1399</f>
        <v>0.99999999999999989</v>
      </c>
      <c r="E1399" s="155"/>
    </row>
    <row r="1400" spans="1:5">
      <c r="A1400" s="48" t="s">
        <v>11</v>
      </c>
      <c r="B1400" s="49">
        <v>934.6</v>
      </c>
      <c r="C1400" s="51">
        <v>926.88999999999987</v>
      </c>
      <c r="D1400" s="52">
        <f>C1400/B1400</f>
        <v>0.99175048148940703</v>
      </c>
      <c r="E1400" s="156"/>
    </row>
    <row r="1401" spans="1:5" ht="51.75">
      <c r="A1401" s="545" t="s">
        <v>459</v>
      </c>
      <c r="B1401" s="49"/>
      <c r="C1401" s="40"/>
      <c r="D1401" s="59"/>
      <c r="E1401" s="157" t="s">
        <v>460</v>
      </c>
    </row>
    <row r="1402" spans="1:5">
      <c r="A1402" s="56" t="s">
        <v>453</v>
      </c>
      <c r="B1402" s="44"/>
      <c r="C1402" s="44"/>
      <c r="D1402" s="44"/>
      <c r="E1402" s="157"/>
    </row>
    <row r="1403" spans="1:5">
      <c r="A1403" s="57" t="s">
        <v>454</v>
      </c>
      <c r="B1403" s="45">
        <v>1395.3600000000001</v>
      </c>
      <c r="C1403" s="45">
        <v>1338.54</v>
      </c>
      <c r="D1403" s="46">
        <f>C1403/B1403</f>
        <v>0.95927932576539376</v>
      </c>
      <c r="E1403" s="157"/>
    </row>
    <row r="1404" spans="1:5">
      <c r="A1404" s="48" t="s">
        <v>10</v>
      </c>
      <c r="B1404" s="49">
        <v>865.34</v>
      </c>
      <c r="C1404" s="51">
        <v>865.34</v>
      </c>
      <c r="D1404" s="52">
        <f>C1404/B1404</f>
        <v>1</v>
      </c>
      <c r="E1404" s="157"/>
    </row>
    <row r="1405" spans="1:5">
      <c r="A1405" s="48" t="s">
        <v>11</v>
      </c>
      <c r="B1405" s="49">
        <v>530.02</v>
      </c>
      <c r="C1405" s="51">
        <v>473.2</v>
      </c>
      <c r="D1405" s="52">
        <f>C1405/B1405</f>
        <v>0.89279649824534923</v>
      </c>
      <c r="E1405" s="157"/>
    </row>
    <row r="1406" spans="1:5" ht="49.5">
      <c r="A1406" s="56" t="s">
        <v>455</v>
      </c>
      <c r="B1406" s="44"/>
      <c r="C1406" s="44"/>
      <c r="D1406" s="44"/>
      <c r="E1406" s="157"/>
    </row>
    <row r="1407" spans="1:5">
      <c r="A1407" s="48" t="s">
        <v>11</v>
      </c>
      <c r="B1407" s="49">
        <v>37.18</v>
      </c>
      <c r="C1407" s="51">
        <v>27.080000000000002</v>
      </c>
      <c r="D1407" s="52">
        <f>C1407/B1407</f>
        <v>0.72834857450242074</v>
      </c>
      <c r="E1407" s="157"/>
    </row>
    <row r="1408" spans="1:5">
      <c r="A1408" s="58" t="s">
        <v>9</v>
      </c>
      <c r="B1408" s="45">
        <v>1432.54</v>
      </c>
      <c r="C1408" s="45">
        <v>1365.62</v>
      </c>
      <c r="D1408" s="46">
        <f>C1408/B1408</f>
        <v>0.95328577212503662</v>
      </c>
      <c r="E1408" s="157"/>
    </row>
    <row r="1409" spans="1:5">
      <c r="A1409" s="48" t="s">
        <v>10</v>
      </c>
      <c r="B1409" s="49">
        <v>865.34</v>
      </c>
      <c r="C1409" s="51">
        <v>865.34</v>
      </c>
      <c r="D1409" s="52">
        <f>C1409/B1409</f>
        <v>1</v>
      </c>
      <c r="E1409" s="157"/>
    </row>
    <row r="1410" spans="1:5">
      <c r="A1410" s="48" t="s">
        <v>11</v>
      </c>
      <c r="B1410" s="49">
        <v>567.20000000000005</v>
      </c>
      <c r="C1410" s="51">
        <v>500.28</v>
      </c>
      <c r="D1410" s="52">
        <f>C1410/B1410</f>
        <v>0.8820169252468264</v>
      </c>
      <c r="E1410" s="157"/>
    </row>
    <row r="1411" spans="1:5" ht="34.5">
      <c r="A1411" s="545" t="s">
        <v>461</v>
      </c>
      <c r="B1411" s="49"/>
      <c r="C1411" s="40"/>
      <c r="D1411" s="59"/>
      <c r="E1411" s="154" t="s">
        <v>462</v>
      </c>
    </row>
    <row r="1412" spans="1:5">
      <c r="A1412" s="56" t="s">
        <v>453</v>
      </c>
      <c r="B1412" s="44"/>
      <c r="C1412" s="44"/>
      <c r="D1412" s="44"/>
      <c r="E1412" s="155"/>
    </row>
    <row r="1413" spans="1:5">
      <c r="A1413" s="48" t="s">
        <v>11</v>
      </c>
      <c r="B1413" s="49">
        <v>0</v>
      </c>
      <c r="C1413" s="51">
        <v>0</v>
      </c>
      <c r="D1413" s="52" t="e">
        <f>C1413/B1413</f>
        <v>#DIV/0!</v>
      </c>
      <c r="E1413" s="155"/>
    </row>
    <row r="1414" spans="1:5" ht="49.5">
      <c r="A1414" s="56" t="s">
        <v>455</v>
      </c>
      <c r="B1414" s="44"/>
      <c r="C1414" s="44"/>
      <c r="D1414" s="44"/>
      <c r="E1414" s="155"/>
    </row>
    <row r="1415" spans="1:5">
      <c r="A1415" s="48" t="s">
        <v>11</v>
      </c>
      <c r="B1415" s="49">
        <v>0</v>
      </c>
      <c r="C1415" s="51">
        <v>0</v>
      </c>
      <c r="D1415" s="52" t="e">
        <f>C1415/B1415</f>
        <v>#DIV/0!</v>
      </c>
      <c r="E1415" s="155"/>
    </row>
    <row r="1416" spans="1:5">
      <c r="A1416" s="56" t="s">
        <v>453</v>
      </c>
      <c r="B1416" s="44"/>
      <c r="C1416" s="44"/>
      <c r="D1416" s="44"/>
      <c r="E1416" s="155"/>
    </row>
    <row r="1417" spans="1:5">
      <c r="A1417" s="48" t="s">
        <v>11</v>
      </c>
      <c r="B1417" s="49">
        <v>1526.46</v>
      </c>
      <c r="C1417" s="51">
        <v>1485.34</v>
      </c>
      <c r="D1417" s="52">
        <f>C1417/B1417</f>
        <v>0.97306185553502866</v>
      </c>
      <c r="E1417" s="155"/>
    </row>
    <row r="1418" spans="1:5" ht="49.5">
      <c r="A1418" s="56" t="s">
        <v>455</v>
      </c>
      <c r="B1418" s="44"/>
      <c r="C1418" s="44"/>
      <c r="D1418" s="44"/>
      <c r="E1418" s="155"/>
    </row>
    <row r="1419" spans="1:5">
      <c r="A1419" s="48" t="s">
        <v>11</v>
      </c>
      <c r="B1419" s="49">
        <v>272.83999999999997</v>
      </c>
      <c r="C1419" s="51">
        <v>131.93</v>
      </c>
      <c r="D1419" s="52">
        <f>C1419/B1419</f>
        <v>0.48354346869960424</v>
      </c>
      <c r="E1419" s="156"/>
    </row>
    <row r="1420" spans="1:5" ht="18.75">
      <c r="A1420" s="58" t="s">
        <v>9</v>
      </c>
      <c r="B1420" s="45">
        <v>1799.3</v>
      </c>
      <c r="C1420" s="45">
        <v>1617.27</v>
      </c>
      <c r="D1420" s="46">
        <f>C1420/B1420</f>
        <v>0.89883287945312063</v>
      </c>
      <c r="E1420" s="60"/>
    </row>
    <row r="1421" spans="1:5">
      <c r="A1421" s="61" t="s">
        <v>11</v>
      </c>
      <c r="B1421" s="49">
        <v>1799.3</v>
      </c>
      <c r="C1421" s="51">
        <v>1617.27</v>
      </c>
      <c r="D1421" s="52">
        <f>C1421/B1421</f>
        <v>0.89883287945312063</v>
      </c>
      <c r="E1421" s="135"/>
    </row>
    <row r="1422" spans="1:5" ht="34.5">
      <c r="A1422" s="545" t="s">
        <v>463</v>
      </c>
      <c r="B1422" s="49"/>
      <c r="C1422" s="40"/>
      <c r="D1422" s="59"/>
      <c r="E1422" s="135"/>
    </row>
    <row r="1423" spans="1:5" ht="18.75">
      <c r="A1423" s="58" t="s">
        <v>9</v>
      </c>
      <c r="B1423" s="45">
        <v>0</v>
      </c>
      <c r="C1423" s="45">
        <v>0</v>
      </c>
      <c r="D1423" s="46">
        <f>D1424</f>
        <v>0</v>
      </c>
      <c r="E1423" s="60"/>
    </row>
    <row r="1424" spans="1:5">
      <c r="A1424" s="48" t="s">
        <v>11</v>
      </c>
      <c r="B1424" s="49">
        <v>0</v>
      </c>
      <c r="C1424" s="51">
        <v>0</v>
      </c>
      <c r="D1424" s="52"/>
      <c r="E1424" s="51"/>
    </row>
    <row r="1425" spans="1:5">
      <c r="A1425" s="58" t="s">
        <v>464</v>
      </c>
      <c r="B1425" s="45">
        <v>11977.513000000001</v>
      </c>
      <c r="C1425" s="45">
        <v>11396.601000000001</v>
      </c>
      <c r="D1425" s="46">
        <f>C1425/B1425</f>
        <v>0.95149978129850499</v>
      </c>
      <c r="E1425" s="45"/>
    </row>
    <row r="1426" spans="1:5">
      <c r="A1426" s="48" t="s">
        <v>10</v>
      </c>
      <c r="B1426" s="49">
        <v>1806.011</v>
      </c>
      <c r="C1426" s="51">
        <v>1806.011</v>
      </c>
      <c r="D1426" s="52">
        <f>C1426/B1426</f>
        <v>1</v>
      </c>
      <c r="E1426" s="51"/>
    </row>
    <row r="1427" spans="1:5">
      <c r="A1427" s="62" t="s">
        <v>11</v>
      </c>
      <c r="B1427" s="63">
        <v>10171.502</v>
      </c>
      <c r="C1427" s="63">
        <v>9590.59</v>
      </c>
      <c r="D1427" s="64">
        <f>C1427/B1427</f>
        <v>0.94288827746383963</v>
      </c>
      <c r="E1427" s="65"/>
    </row>
    <row r="1428" spans="1:5" ht="51.75">
      <c r="A1428" s="545" t="s">
        <v>465</v>
      </c>
      <c r="B1428" s="49"/>
      <c r="C1428" s="40"/>
      <c r="D1428" s="59"/>
      <c r="E1428" s="40"/>
    </row>
    <row r="1429" spans="1:5" ht="17.25">
      <c r="A1429" s="66" t="s">
        <v>466</v>
      </c>
      <c r="B1429" s="49"/>
      <c r="C1429" s="40"/>
      <c r="D1429" s="59"/>
      <c r="E1429" s="157" t="s">
        <v>467</v>
      </c>
    </row>
    <row r="1430" spans="1:5">
      <c r="A1430" s="56" t="s">
        <v>453</v>
      </c>
      <c r="B1430" s="44"/>
      <c r="C1430" s="44"/>
      <c r="D1430" s="44"/>
      <c r="E1430" s="157"/>
    </row>
    <row r="1431" spans="1:5">
      <c r="A1431" s="57" t="s">
        <v>454</v>
      </c>
      <c r="B1431" s="45">
        <v>3190.7835999999998</v>
      </c>
      <c r="C1431" s="45">
        <v>1393.97</v>
      </c>
      <c r="D1431" s="46">
        <f>C1431/B1431</f>
        <v>0.43687387637318936</v>
      </c>
      <c r="E1431" s="157"/>
    </row>
    <row r="1432" spans="1:5">
      <c r="A1432" s="48" t="s">
        <v>10</v>
      </c>
      <c r="B1432" s="49">
        <v>624.44760000000008</v>
      </c>
      <c r="C1432" s="51">
        <v>624.45000000000005</v>
      </c>
      <c r="D1432" s="52">
        <f>C1432/B1432</f>
        <v>1.0000038433969478</v>
      </c>
      <c r="E1432" s="157"/>
    </row>
    <row r="1433" spans="1:5">
      <c r="A1433" s="48" t="s">
        <v>11</v>
      </c>
      <c r="B1433" s="49">
        <v>2566.3359999999998</v>
      </c>
      <c r="C1433" s="51">
        <v>769.52</v>
      </c>
      <c r="D1433" s="52">
        <f>C1433/B1433</f>
        <v>0.29985161724731291</v>
      </c>
      <c r="E1433" s="157"/>
    </row>
    <row r="1434" spans="1:5" ht="49.5">
      <c r="A1434" s="56" t="s">
        <v>455</v>
      </c>
      <c r="B1434" s="44"/>
      <c r="C1434" s="44"/>
      <c r="D1434" s="44"/>
      <c r="E1434" s="157"/>
    </row>
    <row r="1435" spans="1:5">
      <c r="A1435" s="48" t="s">
        <v>11</v>
      </c>
      <c r="B1435" s="49">
        <v>344.1</v>
      </c>
      <c r="C1435" s="51">
        <v>167.06</v>
      </c>
      <c r="D1435" s="52">
        <f>C1435/B1435</f>
        <v>0.48549840162743385</v>
      </c>
      <c r="E1435" s="157"/>
    </row>
    <row r="1436" spans="1:5">
      <c r="A1436" s="48" t="s">
        <v>468</v>
      </c>
      <c r="B1436" s="45">
        <v>3534.8835999999997</v>
      </c>
      <c r="C1436" s="45">
        <v>1561.0300000000002</v>
      </c>
      <c r="D1436" s="46">
        <f>C1436/B1436</f>
        <v>0.44160718616024597</v>
      </c>
      <c r="E1436" s="157"/>
    </row>
    <row r="1437" spans="1:5">
      <c r="A1437" s="48" t="s">
        <v>10</v>
      </c>
      <c r="B1437" s="49">
        <v>624.44760000000008</v>
      </c>
      <c r="C1437" s="51">
        <v>624.45000000000005</v>
      </c>
      <c r="D1437" s="52">
        <f>C1437/B1437</f>
        <v>1.0000038433969478</v>
      </c>
      <c r="E1437" s="157"/>
    </row>
    <row r="1438" spans="1:5">
      <c r="A1438" s="48" t="s">
        <v>11</v>
      </c>
      <c r="B1438" s="49">
        <v>2910.4359999999997</v>
      </c>
      <c r="C1438" s="51">
        <v>936.58</v>
      </c>
      <c r="D1438" s="52">
        <f>C1438/B1438</f>
        <v>0.3218005824556871</v>
      </c>
      <c r="E1438" s="157"/>
    </row>
    <row r="1439" spans="1:5" ht="17.25">
      <c r="A1439" s="66" t="s">
        <v>469</v>
      </c>
      <c r="B1439" s="48"/>
      <c r="C1439" s="48"/>
      <c r="D1439" s="67"/>
      <c r="E1439" s="157" t="s">
        <v>470</v>
      </c>
    </row>
    <row r="1440" spans="1:5">
      <c r="A1440" s="56" t="s">
        <v>453</v>
      </c>
      <c r="B1440" s="44"/>
      <c r="C1440" s="44"/>
      <c r="D1440" s="44"/>
      <c r="E1440" s="157"/>
    </row>
    <row r="1441" spans="1:5">
      <c r="A1441" s="61" t="s">
        <v>11</v>
      </c>
      <c r="B1441" s="49">
        <v>3676.2000000000003</v>
      </c>
      <c r="C1441" s="51">
        <v>3605.0499999999997</v>
      </c>
      <c r="D1441" s="52">
        <f>C1441/B1441</f>
        <v>0.98064577552907883</v>
      </c>
      <c r="E1441" s="157"/>
    </row>
    <row r="1442" spans="1:5">
      <c r="A1442" s="58" t="s">
        <v>9</v>
      </c>
      <c r="B1442" s="45">
        <v>7211.0836000000008</v>
      </c>
      <c r="C1442" s="45">
        <v>5166.08</v>
      </c>
      <c r="D1442" s="46">
        <f>C1442/B1442</f>
        <v>0.71640828016471747</v>
      </c>
      <c r="E1442" s="40"/>
    </row>
    <row r="1443" spans="1:5">
      <c r="A1443" s="61" t="s">
        <v>10</v>
      </c>
      <c r="B1443" s="68">
        <v>624.44760000000008</v>
      </c>
      <c r="C1443" s="68">
        <v>624.45000000000005</v>
      </c>
      <c r="D1443" s="52">
        <f>C1443/B1443</f>
        <v>1.0000038433969478</v>
      </c>
      <c r="E1443" s="68"/>
    </row>
    <row r="1444" spans="1:5">
      <c r="A1444" s="61" t="s">
        <v>11</v>
      </c>
      <c r="B1444" s="49">
        <v>6586.6360000000004</v>
      </c>
      <c r="C1444" s="49">
        <v>4541.63</v>
      </c>
      <c r="D1444" s="52">
        <f>C1444/B1444</f>
        <v>0.68952193502115489</v>
      </c>
      <c r="E1444" s="49"/>
    </row>
    <row r="1445" spans="1:5" ht="34.5">
      <c r="A1445" s="69" t="s">
        <v>471</v>
      </c>
      <c r="B1445" s="70"/>
      <c r="C1445" s="71"/>
      <c r="D1445" s="72"/>
      <c r="E1445" s="157" t="s">
        <v>472</v>
      </c>
    </row>
    <row r="1446" spans="1:5">
      <c r="A1446" s="58" t="s">
        <v>9</v>
      </c>
      <c r="B1446" s="45">
        <v>0</v>
      </c>
      <c r="C1446" s="45">
        <v>0</v>
      </c>
      <c r="D1446" s="46">
        <v>0</v>
      </c>
      <c r="E1446" s="157"/>
    </row>
    <row r="1447" spans="1:5">
      <c r="A1447" s="48" t="s">
        <v>450</v>
      </c>
      <c r="B1447" s="49">
        <v>0</v>
      </c>
      <c r="C1447" s="51">
        <v>0</v>
      </c>
      <c r="D1447" s="52">
        <v>0</v>
      </c>
      <c r="E1447" s="157"/>
    </row>
    <row r="1448" spans="1:5" ht="69">
      <c r="A1448" s="69" t="s">
        <v>473</v>
      </c>
      <c r="B1448" s="70"/>
      <c r="C1448" s="71"/>
      <c r="D1448" s="72"/>
      <c r="E1448" s="157" t="s">
        <v>472</v>
      </c>
    </row>
    <row r="1449" spans="1:5">
      <c r="A1449" s="58" t="s">
        <v>9</v>
      </c>
      <c r="B1449" s="45">
        <v>0</v>
      </c>
      <c r="C1449" s="45">
        <v>0</v>
      </c>
      <c r="D1449" s="46">
        <f>D1450</f>
        <v>0</v>
      </c>
      <c r="E1449" s="157"/>
    </row>
    <row r="1450" spans="1:5">
      <c r="A1450" s="48" t="s">
        <v>10</v>
      </c>
      <c r="B1450" s="49">
        <v>0</v>
      </c>
      <c r="C1450" s="51">
        <v>0</v>
      </c>
      <c r="D1450" s="52">
        <v>0</v>
      </c>
      <c r="E1450" s="157"/>
    </row>
    <row r="1451" spans="1:5" ht="33">
      <c r="A1451" s="38" t="s">
        <v>474</v>
      </c>
      <c r="B1451" s="40">
        <v>3028.9999999999995</v>
      </c>
      <c r="C1451" s="40">
        <v>2910.8759999999997</v>
      </c>
      <c r="D1451" s="59">
        <f>D1452+D1458</f>
        <v>0.96100231099372735</v>
      </c>
      <c r="E1451" s="73"/>
    </row>
    <row r="1452" spans="1:5" ht="33">
      <c r="A1452" s="74" t="s">
        <v>475</v>
      </c>
      <c r="B1452" s="45">
        <v>3028.9999999999995</v>
      </c>
      <c r="C1452" s="45">
        <v>2910.8759999999997</v>
      </c>
      <c r="D1452" s="46">
        <f>D1453</f>
        <v>0.96100231099372735</v>
      </c>
      <c r="E1452" s="135"/>
    </row>
    <row r="1453" spans="1:5" ht="18.75">
      <c r="A1453" s="48" t="s">
        <v>9</v>
      </c>
      <c r="B1453" s="49">
        <v>3028.9999999999995</v>
      </c>
      <c r="C1453" s="49">
        <v>2910.8759999999997</v>
      </c>
      <c r="D1453" s="50">
        <f>C1453/B1453</f>
        <v>0.96100231099372735</v>
      </c>
      <c r="E1453" s="60"/>
    </row>
    <row r="1454" spans="1:5">
      <c r="A1454" s="48" t="s">
        <v>10</v>
      </c>
      <c r="B1454" s="49">
        <v>3028.9999999999995</v>
      </c>
      <c r="C1454" s="51">
        <v>2910.8759999999997</v>
      </c>
      <c r="D1454" s="52">
        <f>C1454/B1454</f>
        <v>0.96100231099372735</v>
      </c>
      <c r="E1454" s="75"/>
    </row>
    <row r="1455" spans="1:5" ht="51.75">
      <c r="A1455" s="545" t="s">
        <v>476</v>
      </c>
      <c r="B1455" s="49"/>
      <c r="C1455" s="40"/>
      <c r="D1455" s="59"/>
      <c r="E1455" s="157" t="s">
        <v>477</v>
      </c>
    </row>
    <row r="1456" spans="1:5">
      <c r="A1456" s="58" t="s">
        <v>9</v>
      </c>
      <c r="B1456" s="45">
        <v>3028.9999999999995</v>
      </c>
      <c r="C1456" s="45">
        <v>2910.8759999999997</v>
      </c>
      <c r="D1456" s="46">
        <f>C1456/B1456</f>
        <v>0.96100231099372735</v>
      </c>
      <c r="E1456" s="157"/>
    </row>
    <row r="1457" spans="1:5">
      <c r="A1457" s="61" t="s">
        <v>10</v>
      </c>
      <c r="B1457" s="49">
        <v>3028.9999999999995</v>
      </c>
      <c r="C1457" s="51">
        <v>2910.8759999999997</v>
      </c>
      <c r="D1457" s="52">
        <f>C1457/B1457</f>
        <v>0.96100231099372735</v>
      </c>
      <c r="E1457" s="157"/>
    </row>
    <row r="1458" spans="1:5" ht="33">
      <c r="A1458" s="74" t="s">
        <v>478</v>
      </c>
      <c r="B1458" s="45">
        <v>0</v>
      </c>
      <c r="C1458" s="45">
        <v>0</v>
      </c>
      <c r="D1458" s="45">
        <f>D1459</f>
        <v>0</v>
      </c>
      <c r="E1458" s="138"/>
    </row>
    <row r="1459" spans="1:5" ht="18.75">
      <c r="A1459" s="48" t="s">
        <v>9</v>
      </c>
      <c r="B1459" s="49">
        <v>0</v>
      </c>
      <c r="C1459" s="49">
        <v>0</v>
      </c>
      <c r="D1459" s="50">
        <f>D1460</f>
        <v>0</v>
      </c>
      <c r="E1459" s="60"/>
    </row>
    <row r="1460" spans="1:5">
      <c r="A1460" s="48" t="s">
        <v>11</v>
      </c>
      <c r="B1460" s="49">
        <v>0</v>
      </c>
      <c r="C1460" s="51">
        <v>0</v>
      </c>
      <c r="D1460" s="52">
        <v>0</v>
      </c>
      <c r="E1460" s="51">
        <f>E1466+E1463+E1469</f>
        <v>0</v>
      </c>
    </row>
    <row r="1461" spans="1:5" ht="25.5">
      <c r="A1461" s="69" t="s">
        <v>479</v>
      </c>
      <c r="B1461" s="70"/>
      <c r="C1461" s="71"/>
      <c r="D1461" s="72"/>
      <c r="E1461" s="138" t="s">
        <v>480</v>
      </c>
    </row>
    <row r="1462" spans="1:5" ht="18.75">
      <c r="A1462" s="58" t="s">
        <v>9</v>
      </c>
      <c r="B1462" s="45">
        <v>0</v>
      </c>
      <c r="C1462" s="45">
        <v>0</v>
      </c>
      <c r="D1462" s="46">
        <f>D1463</f>
        <v>0</v>
      </c>
      <c r="E1462" s="60"/>
    </row>
    <row r="1463" spans="1:5">
      <c r="A1463" s="48" t="s">
        <v>11</v>
      </c>
      <c r="B1463" s="49">
        <v>0</v>
      </c>
      <c r="C1463" s="51">
        <v>0</v>
      </c>
      <c r="D1463" s="52">
        <v>0</v>
      </c>
      <c r="E1463" s="51"/>
    </row>
    <row r="1464" spans="1:5" ht="51.75">
      <c r="A1464" s="69" t="s">
        <v>481</v>
      </c>
      <c r="B1464" s="70"/>
      <c r="C1464" s="71"/>
      <c r="D1464" s="72"/>
      <c r="E1464" s="138" t="s">
        <v>482</v>
      </c>
    </row>
    <row r="1465" spans="1:5" ht="18.75">
      <c r="A1465" s="58" t="s">
        <v>9</v>
      </c>
      <c r="B1465" s="45">
        <v>0</v>
      </c>
      <c r="C1465" s="45">
        <v>0</v>
      </c>
      <c r="D1465" s="46">
        <f>D1466</f>
        <v>0</v>
      </c>
      <c r="E1465" s="76"/>
    </row>
    <row r="1466" spans="1:5">
      <c r="A1466" s="48" t="s">
        <v>11</v>
      </c>
      <c r="B1466" s="49">
        <v>0</v>
      </c>
      <c r="C1466" s="51">
        <v>0</v>
      </c>
      <c r="D1466" s="52">
        <v>0</v>
      </c>
      <c r="E1466" s="51"/>
    </row>
    <row r="1467" spans="1:5" ht="120.75">
      <c r="A1467" s="69" t="s">
        <v>483</v>
      </c>
      <c r="B1467" s="70"/>
      <c r="C1467" s="71"/>
      <c r="D1467" s="72"/>
      <c r="E1467" s="138" t="s">
        <v>484</v>
      </c>
    </row>
    <row r="1468" spans="1:5" ht="18.75">
      <c r="A1468" s="58" t="s">
        <v>9</v>
      </c>
      <c r="B1468" s="45">
        <v>0</v>
      </c>
      <c r="C1468" s="45">
        <v>0</v>
      </c>
      <c r="D1468" s="46">
        <f>D1469</f>
        <v>0</v>
      </c>
      <c r="E1468" s="76"/>
    </row>
    <row r="1469" spans="1:5">
      <c r="A1469" s="48" t="s">
        <v>11</v>
      </c>
      <c r="B1469" s="49">
        <v>0</v>
      </c>
      <c r="C1469" s="51">
        <v>0</v>
      </c>
      <c r="D1469" s="52">
        <v>0</v>
      </c>
      <c r="E1469" s="51"/>
    </row>
    <row r="1470" spans="1:5" ht="18.75">
      <c r="A1470" s="58" t="s">
        <v>31</v>
      </c>
      <c r="B1470" s="45">
        <v>22217.596599999997</v>
      </c>
      <c r="C1470" s="45">
        <v>19473.557000000001</v>
      </c>
      <c r="D1470" s="46">
        <f>C1470/B1470</f>
        <v>0.87649250954533953</v>
      </c>
      <c r="E1470" s="76"/>
    </row>
    <row r="1471" spans="1:5">
      <c r="A1471" s="48" t="s">
        <v>10</v>
      </c>
      <c r="B1471" s="49">
        <v>5459.4585999999999</v>
      </c>
      <c r="C1471" s="49">
        <v>5341.3369999999995</v>
      </c>
      <c r="D1471" s="50">
        <f>C1471/B1471</f>
        <v>0.97836386194044944</v>
      </c>
      <c r="E1471" s="49"/>
    </row>
    <row r="1472" spans="1:5">
      <c r="A1472" s="48" t="s">
        <v>11</v>
      </c>
      <c r="B1472" s="49">
        <v>16758.137999999999</v>
      </c>
      <c r="C1472" s="49">
        <v>14132.220000000001</v>
      </c>
      <c r="D1472" s="50">
        <f>C1472/B1472</f>
        <v>0.84330490654749368</v>
      </c>
      <c r="E1472" s="49"/>
    </row>
    <row r="1473" spans="1:5" ht="18.75">
      <c r="A1473" s="48" t="s">
        <v>450</v>
      </c>
      <c r="B1473" s="49">
        <v>0</v>
      </c>
      <c r="C1473" s="49">
        <v>0</v>
      </c>
      <c r="D1473" s="50">
        <f>D1384</f>
        <v>0</v>
      </c>
      <c r="E1473" s="77">
        <f>E1384</f>
        <v>0</v>
      </c>
    </row>
    <row r="1474" spans="1:5" ht="36" customHeight="1">
      <c r="A1474" s="245" t="s">
        <v>486</v>
      </c>
      <c r="B1474" s="245"/>
      <c r="C1474" s="245"/>
      <c r="D1474" s="245"/>
      <c r="E1474" s="245"/>
    </row>
    <row r="1475" spans="1:5">
      <c r="A1475" s="78" t="s">
        <v>487</v>
      </c>
      <c r="B1475" s="79">
        <v>80684.067450000002</v>
      </c>
      <c r="C1475" s="79">
        <v>78820.406000000003</v>
      </c>
      <c r="D1475" s="79">
        <f t="shared" ref="D1475:D1488" si="69">C1475/B1475*100</f>
        <v>97.690174146023423</v>
      </c>
      <c r="E1475" s="80"/>
    </row>
    <row r="1476" spans="1:5" ht="71.25">
      <c r="A1476" s="84" t="s">
        <v>488</v>
      </c>
      <c r="B1476" s="79">
        <v>25171.9</v>
      </c>
      <c r="C1476" s="79">
        <v>25164.78</v>
      </c>
      <c r="D1476" s="79">
        <f t="shared" si="69"/>
        <v>99.971714491158778</v>
      </c>
      <c r="E1476" s="158" t="s">
        <v>489</v>
      </c>
    </row>
    <row r="1477" spans="1:5">
      <c r="A1477" s="81" t="s">
        <v>9</v>
      </c>
      <c r="B1477" s="79">
        <v>25171.9</v>
      </c>
      <c r="C1477" s="79">
        <v>25164.78</v>
      </c>
      <c r="D1477" s="79">
        <f t="shared" si="69"/>
        <v>99.971714491158778</v>
      </c>
      <c r="E1477" s="158"/>
    </row>
    <row r="1478" spans="1:5">
      <c r="A1478" s="82" t="s">
        <v>10</v>
      </c>
      <c r="B1478" s="83">
        <v>25171.9</v>
      </c>
      <c r="C1478" s="83">
        <v>25164.78</v>
      </c>
      <c r="D1478" s="79">
        <f t="shared" si="69"/>
        <v>99.971714491158778</v>
      </c>
      <c r="E1478" s="158"/>
    </row>
    <row r="1479" spans="1:5" ht="57">
      <c r="A1479" s="84" t="s">
        <v>490</v>
      </c>
      <c r="B1479" s="79">
        <v>15300.603370000001</v>
      </c>
      <c r="C1479" s="79">
        <v>14952.21</v>
      </c>
      <c r="D1479" s="79">
        <f t="shared" si="69"/>
        <v>97.723008945626944</v>
      </c>
      <c r="E1479" s="158" t="s">
        <v>491</v>
      </c>
    </row>
    <row r="1480" spans="1:5">
      <c r="A1480" s="81" t="s">
        <v>9</v>
      </c>
      <c r="B1480" s="79">
        <v>15300.603370000001</v>
      </c>
      <c r="C1480" s="79">
        <v>14952.21</v>
      </c>
      <c r="D1480" s="79">
        <f t="shared" si="69"/>
        <v>97.723008945626944</v>
      </c>
      <c r="E1480" s="158"/>
    </row>
    <row r="1481" spans="1:5">
      <c r="A1481" s="82" t="s">
        <v>10</v>
      </c>
      <c r="B1481" s="83">
        <v>15300.603370000001</v>
      </c>
      <c r="C1481" s="83">
        <v>14952.21</v>
      </c>
      <c r="D1481" s="79">
        <f t="shared" si="69"/>
        <v>97.723008945626944</v>
      </c>
      <c r="E1481" s="158"/>
    </row>
    <row r="1482" spans="1:5">
      <c r="A1482" s="84" t="s">
        <v>492</v>
      </c>
      <c r="B1482" s="79">
        <v>32984.560799999999</v>
      </c>
      <c r="C1482" s="83">
        <v>31612.065999999999</v>
      </c>
      <c r="D1482" s="79">
        <f t="shared" si="69"/>
        <v>95.838978095473081</v>
      </c>
      <c r="E1482" s="85"/>
    </row>
    <row r="1483" spans="1:5">
      <c r="A1483" s="81" t="s">
        <v>9</v>
      </c>
      <c r="B1483" s="79">
        <v>32984.560799999999</v>
      </c>
      <c r="C1483" s="79">
        <v>31612.066000000003</v>
      </c>
      <c r="D1483" s="79">
        <f t="shared" si="69"/>
        <v>95.838978095473095</v>
      </c>
      <c r="E1483" s="136"/>
    </row>
    <row r="1484" spans="1:5">
      <c r="A1484" s="82" t="s">
        <v>10</v>
      </c>
      <c r="B1484" s="83">
        <v>17010.463800000001</v>
      </c>
      <c r="C1484" s="83">
        <v>15849.279999999999</v>
      </c>
      <c r="D1484" s="79">
        <f t="shared" si="69"/>
        <v>93.173708761544745</v>
      </c>
      <c r="E1484" s="136"/>
    </row>
    <row r="1485" spans="1:5">
      <c r="A1485" s="86" t="s">
        <v>11</v>
      </c>
      <c r="B1485" s="83">
        <v>13377.896999999999</v>
      </c>
      <c r="C1485" s="83">
        <v>13166.586000000003</v>
      </c>
      <c r="D1485" s="79">
        <f t="shared" si="69"/>
        <v>98.420446801167657</v>
      </c>
      <c r="E1485" s="136"/>
    </row>
    <row r="1486" spans="1:5">
      <c r="A1486" s="86" t="s">
        <v>493</v>
      </c>
      <c r="B1486" s="83">
        <v>2596.1999999999998</v>
      </c>
      <c r="C1486" s="83">
        <v>2596.2000000000003</v>
      </c>
      <c r="D1486" s="79">
        <f t="shared" si="69"/>
        <v>100.00000000000003</v>
      </c>
      <c r="E1486" s="136"/>
    </row>
    <row r="1487" spans="1:5" ht="114">
      <c r="A1487" s="84" t="s">
        <v>494</v>
      </c>
      <c r="B1487" s="79">
        <v>29091.334330000002</v>
      </c>
      <c r="C1487" s="79">
        <v>27787.046000000002</v>
      </c>
      <c r="D1487" s="79">
        <f t="shared" si="69"/>
        <v>95.516574402518998</v>
      </c>
      <c r="E1487" s="159" t="s">
        <v>495</v>
      </c>
    </row>
    <row r="1488" spans="1:5">
      <c r="A1488" s="81" t="s">
        <v>9</v>
      </c>
      <c r="B1488" s="79">
        <v>29091.334330000002</v>
      </c>
      <c r="C1488" s="79">
        <v>27787.046000000002</v>
      </c>
      <c r="D1488" s="79">
        <f t="shared" si="69"/>
        <v>95.516574402518998</v>
      </c>
      <c r="E1488" s="159"/>
    </row>
    <row r="1489" spans="1:5">
      <c r="A1489" s="82" t="s">
        <v>10</v>
      </c>
      <c r="B1489" s="83">
        <v>14800.36433</v>
      </c>
      <c r="C1489" s="83">
        <v>13639.179999999998</v>
      </c>
      <c r="D1489" s="79">
        <v>58.3</v>
      </c>
      <c r="E1489" s="159"/>
    </row>
    <row r="1490" spans="1:5">
      <c r="A1490" s="86" t="s">
        <v>11</v>
      </c>
      <c r="B1490" s="83">
        <v>11694.769999999999</v>
      </c>
      <c r="C1490" s="83">
        <v>11551.666000000003</v>
      </c>
      <c r="D1490" s="79">
        <f t="shared" ref="D1490:D1500" si="70">C1490/B1490*100</f>
        <v>98.77634190326107</v>
      </c>
      <c r="E1490" s="159"/>
    </row>
    <row r="1491" spans="1:5">
      <c r="A1491" s="86" t="s">
        <v>493</v>
      </c>
      <c r="B1491" s="83">
        <v>2596.1999999999998</v>
      </c>
      <c r="C1491" s="83">
        <v>2596.2000000000003</v>
      </c>
      <c r="D1491" s="79">
        <f t="shared" si="70"/>
        <v>100.00000000000003</v>
      </c>
      <c r="E1491" s="159"/>
    </row>
    <row r="1492" spans="1:5">
      <c r="A1492" s="87" t="s">
        <v>496</v>
      </c>
      <c r="B1492" s="83">
        <v>28436.514330000002</v>
      </c>
      <c r="C1492" s="83">
        <v>27197.390000000003</v>
      </c>
      <c r="D1492" s="79">
        <f t="shared" si="70"/>
        <v>95.64248868331677</v>
      </c>
      <c r="E1492" s="159"/>
    </row>
    <row r="1493" spans="1:5">
      <c r="A1493" s="87" t="s">
        <v>9</v>
      </c>
      <c r="B1493" s="83">
        <v>28436.514330000002</v>
      </c>
      <c r="C1493" s="79">
        <v>27197.390000000003</v>
      </c>
      <c r="D1493" s="79">
        <f t="shared" si="70"/>
        <v>95.64248868331677</v>
      </c>
      <c r="E1493" s="159"/>
    </row>
    <row r="1494" spans="1:5">
      <c r="A1494" s="86" t="s">
        <v>10</v>
      </c>
      <c r="B1494" s="83">
        <v>14577.00433</v>
      </c>
      <c r="C1494" s="83">
        <v>13415.819999999998</v>
      </c>
      <c r="D1494" s="79">
        <f t="shared" si="70"/>
        <v>92.034136069986332</v>
      </c>
      <c r="E1494" s="159"/>
    </row>
    <row r="1495" spans="1:5">
      <c r="A1495" s="86" t="s">
        <v>11</v>
      </c>
      <c r="B1495" s="83">
        <v>11263.31</v>
      </c>
      <c r="C1495" s="83">
        <v>11185.370000000003</v>
      </c>
      <c r="D1495" s="79">
        <f t="shared" si="70"/>
        <v>99.308018690775654</v>
      </c>
      <c r="E1495" s="159"/>
    </row>
    <row r="1496" spans="1:5">
      <c r="A1496" s="86" t="s">
        <v>493</v>
      </c>
      <c r="B1496" s="83">
        <v>2596.1999999999998</v>
      </c>
      <c r="C1496" s="83">
        <v>2596.2000000000003</v>
      </c>
      <c r="D1496" s="79">
        <f t="shared" si="70"/>
        <v>100.00000000000003</v>
      </c>
      <c r="E1496" s="160"/>
    </row>
    <row r="1497" spans="1:5" ht="28.5">
      <c r="A1497" s="87" t="s">
        <v>497</v>
      </c>
      <c r="B1497" s="83">
        <v>407.21999999999997</v>
      </c>
      <c r="C1497" s="83">
        <v>357.15600000000001</v>
      </c>
      <c r="D1497" s="79">
        <f t="shared" si="70"/>
        <v>87.705908354206571</v>
      </c>
      <c r="E1497" s="161" t="s">
        <v>498</v>
      </c>
    </row>
    <row r="1498" spans="1:5">
      <c r="A1498" s="87" t="s">
        <v>9</v>
      </c>
      <c r="B1498" s="83">
        <v>407.21999999999997</v>
      </c>
      <c r="C1498" s="83">
        <v>357.15600000000001</v>
      </c>
      <c r="D1498" s="79">
        <f t="shared" si="70"/>
        <v>87.705908354206571</v>
      </c>
      <c r="E1498" s="161"/>
    </row>
    <row r="1499" spans="1:5">
      <c r="A1499" s="86" t="s">
        <v>10</v>
      </c>
      <c r="B1499" s="83">
        <v>156.26</v>
      </c>
      <c r="C1499" s="83">
        <v>156.26</v>
      </c>
      <c r="D1499" s="79">
        <f t="shared" si="70"/>
        <v>100</v>
      </c>
      <c r="E1499" s="161"/>
    </row>
    <row r="1500" spans="1:5">
      <c r="A1500" s="86" t="s">
        <v>11</v>
      </c>
      <c r="B1500" s="83">
        <v>250.95999999999998</v>
      </c>
      <c r="C1500" s="83">
        <v>200.89600000000002</v>
      </c>
      <c r="D1500" s="79">
        <f t="shared" si="70"/>
        <v>80.051004144086718</v>
      </c>
      <c r="E1500" s="161"/>
    </row>
    <row r="1501" spans="1:5">
      <c r="A1501" s="86" t="s">
        <v>493</v>
      </c>
      <c r="B1501" s="83">
        <v>0</v>
      </c>
      <c r="C1501" s="83">
        <v>0</v>
      </c>
      <c r="D1501" s="79">
        <v>0</v>
      </c>
      <c r="E1501" s="161"/>
    </row>
    <row r="1502" spans="1:5" ht="28.5">
      <c r="A1502" s="87" t="s">
        <v>499</v>
      </c>
      <c r="B1502" s="83">
        <v>247.6</v>
      </c>
      <c r="C1502" s="83">
        <v>232.5</v>
      </c>
      <c r="D1502" s="79">
        <f>C1502/B1502*100</f>
        <v>93.901453957996779</v>
      </c>
      <c r="E1502" s="162" t="s">
        <v>500</v>
      </c>
    </row>
    <row r="1503" spans="1:5">
      <c r="A1503" s="87" t="s">
        <v>9</v>
      </c>
      <c r="B1503" s="83">
        <v>247.6</v>
      </c>
      <c r="C1503" s="83">
        <v>232.5</v>
      </c>
      <c r="D1503" s="79">
        <f>C1503/B1503*100</f>
        <v>93.901453957996779</v>
      </c>
      <c r="E1503" s="162"/>
    </row>
    <row r="1504" spans="1:5">
      <c r="A1504" s="86" t="s">
        <v>10</v>
      </c>
      <c r="B1504" s="83">
        <v>67.099999999999994</v>
      </c>
      <c r="C1504" s="83">
        <v>67.099999999999994</v>
      </c>
      <c r="D1504" s="79">
        <f>C1504/B1504*100</f>
        <v>100</v>
      </c>
      <c r="E1504" s="162"/>
    </row>
    <row r="1505" spans="1:5">
      <c r="A1505" s="86" t="s">
        <v>11</v>
      </c>
      <c r="B1505" s="83">
        <v>180.5</v>
      </c>
      <c r="C1505" s="83">
        <v>165.4</v>
      </c>
      <c r="D1505" s="79">
        <f>C1505/B1505*100</f>
        <v>91.634349030470915</v>
      </c>
      <c r="E1505" s="162"/>
    </row>
    <row r="1506" spans="1:5">
      <c r="A1506" s="86" t="s">
        <v>493</v>
      </c>
      <c r="B1506" s="83">
        <v>0</v>
      </c>
      <c r="C1506" s="83">
        <v>0</v>
      </c>
      <c r="D1506" s="79">
        <v>0</v>
      </c>
      <c r="E1506" s="162"/>
    </row>
    <row r="1507" spans="1:5" ht="42.75">
      <c r="A1507" s="84" t="s">
        <v>501</v>
      </c>
      <c r="B1507" s="79">
        <v>2210.0994700000001</v>
      </c>
      <c r="C1507" s="79">
        <v>2210.1</v>
      </c>
      <c r="D1507" s="79">
        <f>C1507/B1507*100</f>
        <v>100.00002398082108</v>
      </c>
      <c r="E1507" s="163"/>
    </row>
    <row r="1508" spans="1:5">
      <c r="A1508" s="81" t="s">
        <v>9</v>
      </c>
      <c r="B1508" s="79">
        <v>2210.0994700000001</v>
      </c>
      <c r="C1508" s="79">
        <v>2210.1</v>
      </c>
      <c r="D1508" s="79">
        <f>C1508/B1508*100</f>
        <v>100.00002398082108</v>
      </c>
      <c r="E1508" s="164"/>
    </row>
    <row r="1509" spans="1:5">
      <c r="A1509" s="82" t="s">
        <v>10</v>
      </c>
      <c r="B1509" s="88">
        <v>2210.0994700000001</v>
      </c>
      <c r="C1509" s="83">
        <v>2210.1</v>
      </c>
      <c r="D1509" s="79">
        <f>C1509/B1509*100</f>
        <v>100.00002398082108</v>
      </c>
      <c r="E1509" s="164"/>
    </row>
    <row r="1510" spans="1:5" ht="71.25">
      <c r="A1510" s="84" t="s">
        <v>502</v>
      </c>
      <c r="B1510" s="79">
        <v>1683.1270000000002</v>
      </c>
      <c r="C1510" s="79">
        <v>1614.92</v>
      </c>
      <c r="D1510" s="79">
        <f>C1510/B1510*100</f>
        <v>95.947602290260917</v>
      </c>
      <c r="E1510" s="171"/>
    </row>
    <row r="1511" spans="1:5">
      <c r="A1511" s="81" t="s">
        <v>9</v>
      </c>
      <c r="B1511" s="79">
        <v>1683.1270000000002</v>
      </c>
      <c r="C1511" s="79">
        <v>1614.92</v>
      </c>
      <c r="D1511" s="79">
        <f>C1511/B1511*100</f>
        <v>95.947602290260917</v>
      </c>
      <c r="E1511" s="172"/>
    </row>
    <row r="1512" spans="1:5">
      <c r="A1512" s="82" t="s">
        <v>10</v>
      </c>
      <c r="B1512" s="83">
        <v>0</v>
      </c>
      <c r="C1512" s="83">
        <v>0</v>
      </c>
      <c r="D1512" s="79">
        <v>0</v>
      </c>
      <c r="E1512" s="172"/>
    </row>
    <row r="1513" spans="1:5">
      <c r="A1513" s="86" t="s">
        <v>11</v>
      </c>
      <c r="B1513" s="83">
        <v>1683.1270000000002</v>
      </c>
      <c r="C1513" s="83">
        <v>1614.92</v>
      </c>
      <c r="D1513" s="79">
        <f>C1513/B1513*100</f>
        <v>95.947602290260917</v>
      </c>
      <c r="E1513" s="172"/>
    </row>
    <row r="1514" spans="1:5">
      <c r="A1514" s="86"/>
      <c r="B1514" s="83">
        <v>0</v>
      </c>
      <c r="C1514" s="83"/>
      <c r="D1514" s="79" t="e">
        <f>C1514/B1514*100</f>
        <v>#DIV/0!</v>
      </c>
      <c r="E1514" s="172"/>
    </row>
    <row r="1515" spans="1:5">
      <c r="A1515" s="86" t="s">
        <v>12</v>
      </c>
      <c r="B1515" s="83">
        <v>0</v>
      </c>
      <c r="C1515" s="83"/>
      <c r="D1515" s="79" t="e">
        <f>C1515/B1515*100</f>
        <v>#DIV/0!</v>
      </c>
      <c r="E1515" s="172"/>
    </row>
    <row r="1516" spans="1:5">
      <c r="A1516" s="86" t="s">
        <v>493</v>
      </c>
      <c r="B1516" s="83">
        <v>0</v>
      </c>
      <c r="C1516" s="83">
        <v>0</v>
      </c>
      <c r="D1516" s="79">
        <v>0</v>
      </c>
      <c r="E1516" s="173"/>
    </row>
    <row r="1517" spans="1:5" ht="28.5">
      <c r="A1517" s="87" t="s">
        <v>503</v>
      </c>
      <c r="B1517" s="83">
        <v>895.79000000000008</v>
      </c>
      <c r="C1517" s="83">
        <v>895.76</v>
      </c>
      <c r="D1517" s="79">
        <f>C1517/B1517*100</f>
        <v>99.996651000792596</v>
      </c>
      <c r="E1517" s="161"/>
    </row>
    <row r="1518" spans="1:5">
      <c r="A1518" s="87" t="s">
        <v>9</v>
      </c>
      <c r="B1518" s="83">
        <v>895.79000000000008</v>
      </c>
      <c r="C1518" s="83">
        <v>895.76</v>
      </c>
      <c r="D1518" s="79">
        <f>C1518/B1518*100</f>
        <v>99.996651000792596</v>
      </c>
      <c r="E1518" s="161"/>
    </row>
    <row r="1519" spans="1:5">
      <c r="A1519" s="86" t="s">
        <v>10</v>
      </c>
      <c r="B1519" s="83">
        <v>0</v>
      </c>
      <c r="C1519" s="83">
        <v>0</v>
      </c>
      <c r="D1519" s="79">
        <v>0</v>
      </c>
      <c r="E1519" s="161"/>
    </row>
    <row r="1520" spans="1:5">
      <c r="A1520" s="86" t="s">
        <v>11</v>
      </c>
      <c r="B1520" s="83">
        <v>895.79000000000008</v>
      </c>
      <c r="C1520" s="89">
        <v>895.76</v>
      </c>
      <c r="D1520" s="79">
        <f>C1520/B1520*100</f>
        <v>99.996651000792596</v>
      </c>
      <c r="E1520" s="161"/>
    </row>
    <row r="1521" spans="1:5">
      <c r="A1521" s="86" t="s">
        <v>493</v>
      </c>
      <c r="B1521" s="83">
        <v>0</v>
      </c>
      <c r="C1521" s="83">
        <v>0</v>
      </c>
      <c r="D1521" s="79">
        <v>0</v>
      </c>
      <c r="E1521" s="161"/>
    </row>
    <row r="1522" spans="1:5" ht="28.5">
      <c r="A1522" s="87" t="s">
        <v>504</v>
      </c>
      <c r="B1522" s="83">
        <v>756.13700000000006</v>
      </c>
      <c r="C1522" s="83">
        <v>687.98</v>
      </c>
      <c r="D1522" s="79">
        <f>C1522/B1522*100</f>
        <v>90.986157270441723</v>
      </c>
      <c r="E1522" s="163" t="s">
        <v>505</v>
      </c>
    </row>
    <row r="1523" spans="1:5">
      <c r="A1523" s="87" t="s">
        <v>9</v>
      </c>
      <c r="B1523" s="83">
        <v>756.13700000000006</v>
      </c>
      <c r="C1523" s="83">
        <v>687.98</v>
      </c>
      <c r="D1523" s="79">
        <f>C1523/B1523*100</f>
        <v>90.986157270441723</v>
      </c>
      <c r="E1523" s="163"/>
    </row>
    <row r="1524" spans="1:5">
      <c r="A1524" s="86" t="s">
        <v>10</v>
      </c>
      <c r="B1524" s="83">
        <v>0</v>
      </c>
      <c r="C1524" s="83">
        <v>0</v>
      </c>
      <c r="D1524" s="79">
        <v>0</v>
      </c>
      <c r="E1524" s="163"/>
    </row>
    <row r="1525" spans="1:5">
      <c r="A1525" s="86" t="s">
        <v>11</v>
      </c>
      <c r="B1525" s="83">
        <v>756.13700000000006</v>
      </c>
      <c r="C1525" s="89">
        <v>687.98</v>
      </c>
      <c r="D1525" s="79">
        <f>C1525/B1525*100</f>
        <v>90.986157270441723</v>
      </c>
      <c r="E1525" s="163"/>
    </row>
    <row r="1526" spans="1:5">
      <c r="A1526" s="86" t="s">
        <v>493</v>
      </c>
      <c r="B1526" s="83">
        <v>0</v>
      </c>
      <c r="C1526" s="83">
        <v>0</v>
      </c>
      <c r="D1526" s="79">
        <v>0</v>
      </c>
      <c r="E1526" s="163"/>
    </row>
    <row r="1527" spans="1:5" ht="28.5">
      <c r="A1527" s="87" t="s">
        <v>506</v>
      </c>
      <c r="B1527" s="83">
        <v>31.2</v>
      </c>
      <c r="C1527" s="83">
        <v>31.18</v>
      </c>
      <c r="D1527" s="79">
        <f>C1527/B1527*100</f>
        <v>99.935897435897431</v>
      </c>
      <c r="E1527" s="163" t="s">
        <v>507</v>
      </c>
    </row>
    <row r="1528" spans="1:5">
      <c r="A1528" s="87" t="s">
        <v>9</v>
      </c>
      <c r="B1528" s="83">
        <v>31.2</v>
      </c>
      <c r="C1528" s="83">
        <v>31.18</v>
      </c>
      <c r="D1528" s="79">
        <f>C1528/B1528*100</f>
        <v>99.935897435897431</v>
      </c>
      <c r="E1528" s="163"/>
    </row>
    <row r="1529" spans="1:5">
      <c r="A1529" s="86" t="s">
        <v>10</v>
      </c>
      <c r="B1529" s="83">
        <v>0</v>
      </c>
      <c r="C1529" s="83">
        <v>0</v>
      </c>
      <c r="D1529" s="79">
        <v>0</v>
      </c>
      <c r="E1529" s="163"/>
    </row>
    <row r="1530" spans="1:5">
      <c r="A1530" s="86" t="s">
        <v>11</v>
      </c>
      <c r="B1530" s="83">
        <v>31.2</v>
      </c>
      <c r="C1530" s="83">
        <v>31.18</v>
      </c>
      <c r="D1530" s="79">
        <f>C1530/B1530*100</f>
        <v>99.935897435897431</v>
      </c>
      <c r="E1530" s="163"/>
    </row>
    <row r="1531" spans="1:5">
      <c r="A1531" s="86" t="s">
        <v>493</v>
      </c>
      <c r="B1531" s="83">
        <v>0</v>
      </c>
      <c r="C1531" s="83">
        <v>0</v>
      </c>
      <c r="D1531" s="79">
        <v>0</v>
      </c>
      <c r="E1531" s="163"/>
    </row>
    <row r="1532" spans="1:5" ht="57">
      <c r="A1532" s="84" t="s">
        <v>508</v>
      </c>
      <c r="B1532" s="79">
        <v>7227.003279999999</v>
      </c>
      <c r="C1532" s="79">
        <v>7091.3499999999995</v>
      </c>
      <c r="D1532" s="79">
        <f>C1532/B1532*100</f>
        <v>98.122966397768124</v>
      </c>
      <c r="E1532" s="158" t="s">
        <v>509</v>
      </c>
    </row>
    <row r="1533" spans="1:5">
      <c r="A1533" s="81" t="s">
        <v>9</v>
      </c>
      <c r="B1533" s="79">
        <v>7227.003279999999</v>
      </c>
      <c r="C1533" s="79">
        <v>7091.3499999999995</v>
      </c>
      <c r="D1533" s="79">
        <f>C1533/B1533*100</f>
        <v>98.122966397768124</v>
      </c>
      <c r="E1533" s="158"/>
    </row>
    <row r="1534" spans="1:5">
      <c r="A1534" s="82" t="s">
        <v>10</v>
      </c>
      <c r="B1534" s="83">
        <v>7227.003279999999</v>
      </c>
      <c r="C1534" s="83">
        <v>7091.3499999999995</v>
      </c>
      <c r="D1534" s="79">
        <v>74.13</v>
      </c>
      <c r="E1534" s="158"/>
    </row>
    <row r="1535" spans="1:5">
      <c r="A1535" s="90" t="s">
        <v>11</v>
      </c>
      <c r="B1535" s="79"/>
      <c r="C1535" s="79"/>
      <c r="D1535" s="79" t="e">
        <f t="shared" ref="D1535:D1552" si="71">C1535/B1535*100</f>
        <v>#DIV/0!</v>
      </c>
      <c r="E1535" s="91"/>
    </row>
    <row r="1536" spans="1:5" ht="18.75">
      <c r="A1536" s="90"/>
      <c r="B1536" s="79">
        <v>850.7</v>
      </c>
      <c r="C1536" s="79"/>
      <c r="D1536" s="79">
        <f t="shared" si="71"/>
        <v>0</v>
      </c>
      <c r="E1536" s="92"/>
    </row>
    <row r="1537" spans="1:5" ht="47.25">
      <c r="A1537" s="90" t="s">
        <v>12</v>
      </c>
      <c r="B1537" s="79"/>
      <c r="C1537" s="79"/>
      <c r="D1537" s="79" t="e">
        <f t="shared" si="71"/>
        <v>#DIV/0!</v>
      </c>
      <c r="E1537" s="134" t="s">
        <v>510</v>
      </c>
    </row>
    <row r="1538" spans="1:5">
      <c r="A1538" s="90" t="s">
        <v>493</v>
      </c>
      <c r="B1538" s="79"/>
      <c r="C1538" s="79"/>
      <c r="D1538" s="79" t="e">
        <f t="shared" si="71"/>
        <v>#DIV/0!</v>
      </c>
      <c r="E1538" s="134"/>
    </row>
    <row r="1539" spans="1:5">
      <c r="A1539" s="87" t="s">
        <v>511</v>
      </c>
      <c r="B1539" s="79">
        <v>17419.937900000001</v>
      </c>
      <c r="C1539" s="79">
        <v>8736.98</v>
      </c>
      <c r="D1539" s="79">
        <f t="shared" si="71"/>
        <v>50.15505824506986</v>
      </c>
      <c r="E1539" s="134"/>
    </row>
    <row r="1540" spans="1:5" ht="28.5">
      <c r="A1540" s="84" t="s">
        <v>512</v>
      </c>
      <c r="B1540" s="79">
        <v>17419.937900000001</v>
      </c>
      <c r="C1540" s="79">
        <v>8736.98</v>
      </c>
      <c r="D1540" s="79">
        <f t="shared" si="71"/>
        <v>50.15505824506986</v>
      </c>
      <c r="E1540" s="174"/>
    </row>
    <row r="1541" spans="1:5">
      <c r="A1541" s="81" t="s">
        <v>9</v>
      </c>
      <c r="B1541" s="79">
        <v>17419.937900000001</v>
      </c>
      <c r="C1541" s="79">
        <v>8736.98</v>
      </c>
      <c r="D1541" s="79">
        <f t="shared" si="71"/>
        <v>50.15505824506986</v>
      </c>
      <c r="E1541" s="174"/>
    </row>
    <row r="1542" spans="1:5">
      <c r="A1542" s="82" t="s">
        <v>10</v>
      </c>
      <c r="B1542" s="83">
        <v>17419.937900000001</v>
      </c>
      <c r="C1542" s="83">
        <v>8736.98</v>
      </c>
      <c r="D1542" s="79">
        <f t="shared" si="71"/>
        <v>50.15505824506986</v>
      </c>
      <c r="E1542" s="174"/>
    </row>
    <row r="1543" spans="1:5" ht="28.5">
      <c r="A1543" s="546" t="s">
        <v>513</v>
      </c>
      <c r="B1543" s="93">
        <v>17316.14</v>
      </c>
      <c r="C1543" s="93">
        <v>8658.0499999999993</v>
      </c>
      <c r="D1543" s="93">
        <f t="shared" si="71"/>
        <v>49.999884500818311</v>
      </c>
      <c r="E1543" s="175" t="s">
        <v>514</v>
      </c>
    </row>
    <row r="1544" spans="1:5">
      <c r="A1544" s="94" t="s">
        <v>9</v>
      </c>
      <c r="B1544" s="93">
        <v>17316.14</v>
      </c>
      <c r="C1544" s="93">
        <v>8658.0499999999993</v>
      </c>
      <c r="D1544" s="93">
        <f t="shared" si="71"/>
        <v>49.999884500818311</v>
      </c>
      <c r="E1544" s="176"/>
    </row>
    <row r="1545" spans="1:5">
      <c r="A1545" s="95" t="s">
        <v>10</v>
      </c>
      <c r="B1545" s="96">
        <v>17316.14</v>
      </c>
      <c r="C1545" s="96">
        <v>8658.0499999999993</v>
      </c>
      <c r="D1545" s="93">
        <f t="shared" si="71"/>
        <v>49.999884500818311</v>
      </c>
      <c r="E1545" s="176"/>
    </row>
    <row r="1546" spans="1:5">
      <c r="A1546" s="86" t="s">
        <v>11</v>
      </c>
      <c r="B1546" s="79"/>
      <c r="C1546" s="79">
        <v>0</v>
      </c>
      <c r="D1546" s="79" t="e">
        <f t="shared" si="71"/>
        <v>#DIV/0!</v>
      </c>
      <c r="E1546" s="176"/>
    </row>
    <row r="1547" spans="1:5">
      <c r="A1547" s="90"/>
      <c r="B1547" s="79">
        <v>850.7</v>
      </c>
      <c r="C1547" s="79"/>
      <c r="D1547" s="79">
        <f t="shared" si="71"/>
        <v>0</v>
      </c>
      <c r="E1547" s="176"/>
    </row>
    <row r="1548" spans="1:5">
      <c r="A1548" s="90" t="s">
        <v>12</v>
      </c>
      <c r="B1548" s="79"/>
      <c r="C1548" s="79"/>
      <c r="D1548" s="79" t="e">
        <f t="shared" si="71"/>
        <v>#DIV/0!</v>
      </c>
      <c r="E1548" s="176"/>
    </row>
    <row r="1549" spans="1:5">
      <c r="A1549" s="90" t="s">
        <v>493</v>
      </c>
      <c r="B1549" s="79"/>
      <c r="C1549" s="79"/>
      <c r="D1549" s="79" t="e">
        <f t="shared" si="71"/>
        <v>#DIV/0!</v>
      </c>
      <c r="E1549" s="176"/>
    </row>
    <row r="1550" spans="1:5" ht="57">
      <c r="A1550" s="84" t="s">
        <v>515</v>
      </c>
      <c r="B1550" s="79">
        <v>103.7979</v>
      </c>
      <c r="C1550" s="79">
        <v>78.929999999999993</v>
      </c>
      <c r="D1550" s="79">
        <f t="shared" si="71"/>
        <v>76.042000849728169</v>
      </c>
      <c r="E1550" s="176"/>
    </row>
    <row r="1551" spans="1:5">
      <c r="A1551" s="81" t="s">
        <v>9</v>
      </c>
      <c r="B1551" s="79">
        <v>103.7979</v>
      </c>
      <c r="C1551" s="79">
        <v>78.929999999999993</v>
      </c>
      <c r="D1551" s="79">
        <f t="shared" si="71"/>
        <v>76.042000849728169</v>
      </c>
      <c r="E1551" s="176"/>
    </row>
    <row r="1552" spans="1:5">
      <c r="A1552" s="82" t="s">
        <v>10</v>
      </c>
      <c r="B1552" s="83">
        <v>103.7979</v>
      </c>
      <c r="C1552" s="83">
        <v>78.929999999999993</v>
      </c>
      <c r="D1552" s="79">
        <f t="shared" si="71"/>
        <v>76.042000849728169</v>
      </c>
      <c r="E1552" s="176"/>
    </row>
    <row r="1553" spans="1:5">
      <c r="A1553" s="86" t="s">
        <v>11</v>
      </c>
      <c r="B1553" s="79">
        <v>0</v>
      </c>
      <c r="C1553" s="79">
        <v>0</v>
      </c>
      <c r="D1553" s="79">
        <v>0</v>
      </c>
      <c r="E1553" s="176"/>
    </row>
    <row r="1554" spans="1:5">
      <c r="A1554" s="86" t="s">
        <v>12</v>
      </c>
      <c r="B1554" s="79">
        <v>0</v>
      </c>
      <c r="C1554" s="79">
        <v>0</v>
      </c>
      <c r="D1554" s="79">
        <v>0</v>
      </c>
      <c r="E1554" s="176"/>
    </row>
    <row r="1555" spans="1:5">
      <c r="A1555" s="86" t="s">
        <v>493</v>
      </c>
      <c r="B1555" s="79">
        <v>0</v>
      </c>
      <c r="C1555" s="79"/>
      <c r="D1555" s="79"/>
      <c r="E1555" s="177"/>
    </row>
    <row r="1556" spans="1:5" ht="28.5">
      <c r="A1556" s="87" t="s">
        <v>516</v>
      </c>
      <c r="B1556" s="79">
        <v>6630</v>
      </c>
      <c r="C1556" s="79">
        <v>2340</v>
      </c>
      <c r="D1556" s="79">
        <f>D1557</f>
        <v>35.294117647058826</v>
      </c>
      <c r="E1556" s="178" t="s">
        <v>517</v>
      </c>
    </row>
    <row r="1557" spans="1:5" ht="28.5">
      <c r="A1557" s="87" t="s">
        <v>518</v>
      </c>
      <c r="B1557" s="79">
        <v>6630</v>
      </c>
      <c r="C1557" s="79">
        <v>2340</v>
      </c>
      <c r="D1557" s="79">
        <f t="shared" ref="D1557:D1568" si="72">C1557/B1557*100</f>
        <v>35.294117647058826</v>
      </c>
      <c r="E1557" s="178"/>
    </row>
    <row r="1558" spans="1:5">
      <c r="A1558" s="86" t="s">
        <v>112</v>
      </c>
      <c r="B1558" s="79">
        <v>6630</v>
      </c>
      <c r="C1558" s="79">
        <v>2340</v>
      </c>
      <c r="D1558" s="79">
        <f t="shared" si="72"/>
        <v>35.294117647058826</v>
      </c>
      <c r="E1558" s="178"/>
    </row>
    <row r="1559" spans="1:5">
      <c r="A1559" s="86" t="s">
        <v>11</v>
      </c>
      <c r="B1559" s="79">
        <v>6630</v>
      </c>
      <c r="C1559" s="79">
        <v>2340</v>
      </c>
      <c r="D1559" s="79">
        <f t="shared" si="72"/>
        <v>35.294117647058826</v>
      </c>
      <c r="E1559" s="178"/>
    </row>
    <row r="1560" spans="1:5" ht="42.75">
      <c r="A1560" s="87" t="s">
        <v>519</v>
      </c>
      <c r="B1560" s="79">
        <v>2100</v>
      </c>
      <c r="C1560" s="79">
        <v>0</v>
      </c>
      <c r="D1560" s="79">
        <f t="shared" si="72"/>
        <v>0</v>
      </c>
      <c r="E1560" s="178"/>
    </row>
    <row r="1561" spans="1:5">
      <c r="A1561" s="86" t="s">
        <v>112</v>
      </c>
      <c r="B1561" s="79">
        <v>2100</v>
      </c>
      <c r="C1561" s="79">
        <v>0</v>
      </c>
      <c r="D1561" s="79">
        <f t="shared" si="72"/>
        <v>0</v>
      </c>
      <c r="E1561" s="178"/>
    </row>
    <row r="1562" spans="1:5">
      <c r="A1562" s="86" t="s">
        <v>11</v>
      </c>
      <c r="B1562" s="79">
        <v>2100</v>
      </c>
      <c r="C1562" s="79">
        <v>0</v>
      </c>
      <c r="D1562" s="79">
        <f t="shared" si="72"/>
        <v>0</v>
      </c>
      <c r="E1562" s="178"/>
    </row>
    <row r="1563" spans="1:5" ht="57">
      <c r="A1563" s="87" t="s">
        <v>520</v>
      </c>
      <c r="B1563" s="79">
        <v>4530</v>
      </c>
      <c r="C1563" s="79">
        <v>0</v>
      </c>
      <c r="D1563" s="79">
        <f t="shared" si="72"/>
        <v>0</v>
      </c>
      <c r="E1563" s="178"/>
    </row>
    <row r="1564" spans="1:5">
      <c r="A1564" s="86" t="s">
        <v>112</v>
      </c>
      <c r="B1564" s="79">
        <v>4530</v>
      </c>
      <c r="C1564" s="79">
        <v>0</v>
      </c>
      <c r="D1564" s="79">
        <f t="shared" si="72"/>
        <v>0</v>
      </c>
      <c r="E1564" s="178"/>
    </row>
    <row r="1565" spans="1:5">
      <c r="A1565" s="86" t="s">
        <v>11</v>
      </c>
      <c r="B1565" s="79">
        <v>4530</v>
      </c>
      <c r="C1565" s="79">
        <v>0</v>
      </c>
      <c r="D1565" s="79">
        <f t="shared" si="72"/>
        <v>0</v>
      </c>
      <c r="E1565" s="178"/>
    </row>
    <row r="1566" spans="1:5">
      <c r="A1566" s="81" t="s">
        <v>521</v>
      </c>
      <c r="B1566" s="79">
        <v>104734.00535000001</v>
      </c>
      <c r="C1566" s="79">
        <v>89897.385999999984</v>
      </c>
      <c r="D1566" s="79">
        <f t="shared" si="72"/>
        <v>85.833999854756797</v>
      </c>
      <c r="E1566" s="178"/>
    </row>
    <row r="1567" spans="1:5">
      <c r="A1567" s="547" t="s">
        <v>10</v>
      </c>
      <c r="B1567" s="83">
        <v>82129.908350000012</v>
      </c>
      <c r="C1567" s="83">
        <v>71794.599999999991</v>
      </c>
      <c r="D1567" s="79">
        <f t="shared" si="72"/>
        <v>87.415901761443976</v>
      </c>
      <c r="E1567" s="178"/>
    </row>
    <row r="1568" spans="1:5">
      <c r="A1568" s="548" t="s">
        <v>11</v>
      </c>
      <c r="B1568" s="83">
        <v>20007.896999999997</v>
      </c>
      <c r="C1568" s="83">
        <v>15506.586000000003</v>
      </c>
      <c r="D1568" s="79">
        <f t="shared" si="72"/>
        <v>77.502328205708011</v>
      </c>
      <c r="E1568" s="178"/>
    </row>
    <row r="1569" spans="1:5">
      <c r="A1569" s="548" t="s">
        <v>12</v>
      </c>
      <c r="B1569" s="83">
        <v>0</v>
      </c>
      <c r="C1569" s="83">
        <v>0</v>
      </c>
      <c r="D1569" s="79">
        <v>0</v>
      </c>
      <c r="E1569" s="178"/>
    </row>
    <row r="1570" spans="1:5">
      <c r="A1570" s="548" t="s">
        <v>493</v>
      </c>
      <c r="B1570" s="83">
        <v>2596.1999999999998</v>
      </c>
      <c r="C1570" s="83">
        <v>2596.2000000000003</v>
      </c>
      <c r="D1570" s="79">
        <f>C1570/B1570*100</f>
        <v>100.00000000000003</v>
      </c>
      <c r="E1570" s="178"/>
    </row>
    <row r="1571" spans="1:5" ht="36.75" customHeight="1">
      <c r="A1571" s="245" t="s">
        <v>522</v>
      </c>
      <c r="B1571" s="245"/>
      <c r="C1571" s="245"/>
      <c r="D1571" s="245"/>
      <c r="E1571" s="245"/>
    </row>
    <row r="1572" spans="1:5">
      <c r="A1572" s="97" t="s">
        <v>523</v>
      </c>
      <c r="B1572" s="98">
        <v>0</v>
      </c>
      <c r="C1572" s="98">
        <v>0</v>
      </c>
      <c r="D1572" s="98">
        <v>0</v>
      </c>
      <c r="E1572" s="168"/>
    </row>
    <row r="1573" spans="1:5">
      <c r="A1573" s="99" t="s">
        <v>9</v>
      </c>
      <c r="B1573" s="100">
        <v>0</v>
      </c>
      <c r="C1573" s="100">
        <v>0</v>
      </c>
      <c r="D1573" s="100">
        <v>0</v>
      </c>
      <c r="E1573" s="169"/>
    </row>
    <row r="1574" spans="1:5">
      <c r="A1574" s="97" t="s">
        <v>10</v>
      </c>
      <c r="B1574" s="98">
        <v>0</v>
      </c>
      <c r="C1574" s="101">
        <v>0</v>
      </c>
      <c r="D1574" s="98">
        <v>0</v>
      </c>
      <c r="E1574" s="169"/>
    </row>
    <row r="1575" spans="1:5">
      <c r="A1575" s="97" t="s">
        <v>11</v>
      </c>
      <c r="B1575" s="98">
        <v>0</v>
      </c>
      <c r="C1575" s="98">
        <v>0</v>
      </c>
      <c r="D1575" s="98">
        <v>0</v>
      </c>
      <c r="E1575" s="169"/>
    </row>
    <row r="1576" spans="1:5">
      <c r="A1576" s="97" t="s">
        <v>13</v>
      </c>
      <c r="B1576" s="98">
        <v>0</v>
      </c>
      <c r="C1576" s="101">
        <v>0</v>
      </c>
      <c r="D1576" s="98">
        <f>IF(C1576,B1576,)/100</f>
        <v>0</v>
      </c>
      <c r="E1576" s="170"/>
    </row>
    <row r="1577" spans="1:5" ht="31.5">
      <c r="A1577" s="97" t="s">
        <v>524</v>
      </c>
      <c r="B1577" s="98">
        <v>0</v>
      </c>
      <c r="C1577" s="98">
        <v>0</v>
      </c>
      <c r="D1577" s="98">
        <v>0</v>
      </c>
      <c r="E1577" s="102"/>
    </row>
    <row r="1578" spans="1:5">
      <c r="A1578" s="99" t="s">
        <v>9</v>
      </c>
      <c r="B1578" s="100">
        <v>0</v>
      </c>
      <c r="C1578" s="100">
        <v>0</v>
      </c>
      <c r="D1578" s="98">
        <v>0</v>
      </c>
      <c r="E1578" s="102"/>
    </row>
    <row r="1579" spans="1:5">
      <c r="A1579" s="97" t="s">
        <v>10</v>
      </c>
      <c r="B1579" s="98">
        <v>0</v>
      </c>
      <c r="C1579" s="101">
        <v>0</v>
      </c>
      <c r="D1579" s="98">
        <v>0</v>
      </c>
      <c r="E1579" s="102"/>
    </row>
    <row r="1580" spans="1:5">
      <c r="A1580" s="97" t="s">
        <v>11</v>
      </c>
      <c r="B1580" s="98">
        <v>0</v>
      </c>
      <c r="C1580" s="101">
        <v>0</v>
      </c>
      <c r="D1580" s="98">
        <v>0</v>
      </c>
      <c r="E1580" s="102"/>
    </row>
    <row r="1581" spans="1:5" ht="31.5">
      <c r="A1581" s="97" t="s">
        <v>525</v>
      </c>
      <c r="B1581" s="98">
        <v>200</v>
      </c>
      <c r="C1581" s="98">
        <v>200</v>
      </c>
      <c r="D1581" s="98">
        <v>0</v>
      </c>
      <c r="E1581" s="102"/>
    </row>
    <row r="1582" spans="1:5">
      <c r="A1582" s="99" t="s">
        <v>9</v>
      </c>
      <c r="B1582" s="100">
        <v>200</v>
      </c>
      <c r="C1582" s="100">
        <v>200</v>
      </c>
      <c r="D1582" s="100">
        <f>C1582/B1582*100</f>
        <v>100</v>
      </c>
      <c r="E1582" s="103"/>
    </row>
    <row r="1583" spans="1:5">
      <c r="A1583" s="97" t="s">
        <v>10</v>
      </c>
      <c r="B1583" s="98">
        <v>0</v>
      </c>
      <c r="C1583" s="101">
        <v>0</v>
      </c>
      <c r="D1583" s="98">
        <f>IF(C1583,B1583,)/100</f>
        <v>0</v>
      </c>
      <c r="E1583" s="103"/>
    </row>
    <row r="1584" spans="1:5">
      <c r="A1584" s="97" t="s">
        <v>11</v>
      </c>
      <c r="B1584" s="98">
        <v>200</v>
      </c>
      <c r="C1584" s="101">
        <v>200</v>
      </c>
      <c r="D1584" s="98">
        <f>C1584/B1584*100</f>
        <v>100</v>
      </c>
      <c r="E1584" s="103"/>
    </row>
    <row r="1585" spans="1:5" ht="204.75">
      <c r="A1585" s="97" t="s">
        <v>526</v>
      </c>
      <c r="B1585" s="98">
        <v>200</v>
      </c>
      <c r="C1585" s="98">
        <v>200</v>
      </c>
      <c r="D1585" s="98">
        <f>C1585/B1585*100</f>
        <v>100</v>
      </c>
      <c r="E1585" s="104" t="s">
        <v>527</v>
      </c>
    </row>
    <row r="1586" spans="1:5">
      <c r="A1586" s="99" t="s">
        <v>9</v>
      </c>
      <c r="B1586" s="100">
        <v>200</v>
      </c>
      <c r="C1586" s="100">
        <v>200</v>
      </c>
      <c r="D1586" s="100">
        <f>D1587+D1588</f>
        <v>100</v>
      </c>
      <c r="E1586" s="103"/>
    </row>
    <row r="1587" spans="1:5">
      <c r="A1587" s="97" t="s">
        <v>10</v>
      </c>
      <c r="B1587" s="98">
        <v>0</v>
      </c>
      <c r="C1587" s="101">
        <v>0</v>
      </c>
      <c r="D1587" s="98">
        <f>IF(C1587,B1587,)/100</f>
        <v>0</v>
      </c>
      <c r="E1587" s="103"/>
    </row>
    <row r="1588" spans="1:5">
      <c r="A1588" s="97" t="s">
        <v>11</v>
      </c>
      <c r="B1588" s="98">
        <v>200</v>
      </c>
      <c r="C1588" s="101">
        <v>200</v>
      </c>
      <c r="D1588" s="98">
        <f>C1588/B1588*100</f>
        <v>100</v>
      </c>
      <c r="E1588" s="103"/>
    </row>
    <row r="1589" spans="1:5" ht="31.5">
      <c r="A1589" s="97" t="s">
        <v>528</v>
      </c>
      <c r="B1589" s="98">
        <v>0</v>
      </c>
      <c r="C1589" s="98">
        <v>0</v>
      </c>
      <c r="D1589" s="98">
        <v>0</v>
      </c>
      <c r="E1589" s="105"/>
    </row>
    <row r="1590" spans="1:5">
      <c r="A1590" s="97" t="s">
        <v>11</v>
      </c>
      <c r="B1590" s="98">
        <v>0</v>
      </c>
      <c r="C1590" s="101">
        <v>0</v>
      </c>
      <c r="D1590" s="98">
        <v>0</v>
      </c>
      <c r="E1590" s="103"/>
    </row>
    <row r="1591" spans="1:5">
      <c r="A1591" s="97" t="s">
        <v>11</v>
      </c>
      <c r="B1591" s="98">
        <v>0</v>
      </c>
      <c r="C1591" s="101">
        <v>0</v>
      </c>
      <c r="D1591" s="98">
        <v>0</v>
      </c>
      <c r="E1591" s="103"/>
    </row>
    <row r="1592" spans="1:5">
      <c r="A1592" s="97" t="s">
        <v>529</v>
      </c>
      <c r="B1592" s="98">
        <v>0</v>
      </c>
      <c r="C1592" s="98">
        <v>0</v>
      </c>
      <c r="D1592" s="98">
        <v>0</v>
      </c>
      <c r="E1592" s="106"/>
    </row>
    <row r="1593" spans="1:5">
      <c r="A1593" s="97" t="s">
        <v>11</v>
      </c>
      <c r="B1593" s="98">
        <v>0</v>
      </c>
      <c r="C1593" s="101">
        <v>0</v>
      </c>
      <c r="D1593" s="98">
        <f>IF(C1593,B1593,)/100</f>
        <v>0</v>
      </c>
      <c r="E1593" s="103"/>
    </row>
    <row r="1594" spans="1:5">
      <c r="A1594" s="97" t="s">
        <v>10</v>
      </c>
      <c r="B1594" s="98">
        <v>0</v>
      </c>
      <c r="C1594" s="101">
        <v>0</v>
      </c>
      <c r="D1594" s="98">
        <v>0</v>
      </c>
      <c r="E1594" s="103"/>
    </row>
    <row r="1595" spans="1:5">
      <c r="A1595" s="97" t="s">
        <v>11</v>
      </c>
      <c r="B1595" s="98">
        <v>0</v>
      </c>
      <c r="C1595" s="101">
        <v>0</v>
      </c>
      <c r="D1595" s="98">
        <v>0</v>
      </c>
      <c r="E1595" s="103"/>
    </row>
    <row r="1596" spans="1:5">
      <c r="A1596" s="97" t="s">
        <v>13</v>
      </c>
      <c r="B1596" s="98">
        <v>0</v>
      </c>
      <c r="C1596" s="101">
        <v>0</v>
      </c>
      <c r="D1596" s="98">
        <v>0</v>
      </c>
      <c r="E1596" s="103"/>
    </row>
    <row r="1597" spans="1:5">
      <c r="A1597" s="107" t="s">
        <v>530</v>
      </c>
      <c r="B1597" s="108">
        <v>40</v>
      </c>
      <c r="C1597" s="108">
        <v>40</v>
      </c>
      <c r="D1597" s="108">
        <f>C1597/B1597*100</f>
        <v>100</v>
      </c>
      <c r="E1597" s="109"/>
    </row>
    <row r="1598" spans="1:5">
      <c r="A1598" s="99" t="s">
        <v>9</v>
      </c>
      <c r="B1598" s="100">
        <v>40</v>
      </c>
      <c r="C1598" s="100">
        <v>40</v>
      </c>
      <c r="D1598" s="110">
        <f>C1598/B1598*100</f>
        <v>100</v>
      </c>
      <c r="E1598" s="103"/>
    </row>
    <row r="1599" spans="1:5">
      <c r="A1599" s="97" t="s">
        <v>10</v>
      </c>
      <c r="B1599" s="98">
        <v>0</v>
      </c>
      <c r="C1599" s="101">
        <v>0</v>
      </c>
      <c r="D1599" s="98" t="e">
        <f>C1599/B1599*100</f>
        <v>#DIV/0!</v>
      </c>
      <c r="E1599" s="103"/>
    </row>
    <row r="1600" spans="1:5">
      <c r="A1600" s="97" t="s">
        <v>11</v>
      </c>
      <c r="B1600" s="98">
        <v>40</v>
      </c>
      <c r="C1600" s="101">
        <v>40</v>
      </c>
      <c r="D1600" s="98">
        <f>C1600/B1600*100</f>
        <v>100</v>
      </c>
      <c r="E1600" s="103"/>
    </row>
    <row r="1601" spans="1:5" ht="47.25">
      <c r="A1601" s="97" t="s">
        <v>531</v>
      </c>
      <c r="B1601" s="98">
        <v>0</v>
      </c>
      <c r="C1601" s="98">
        <v>0</v>
      </c>
      <c r="D1601" s="98">
        <v>0</v>
      </c>
      <c r="E1601" s="105"/>
    </row>
    <row r="1602" spans="1:5">
      <c r="A1602" s="99" t="s">
        <v>9</v>
      </c>
      <c r="B1602" s="100">
        <v>0</v>
      </c>
      <c r="C1602" s="100">
        <v>0</v>
      </c>
      <c r="D1602" s="110">
        <v>0</v>
      </c>
      <c r="E1602" s="103"/>
    </row>
    <row r="1603" spans="1:5">
      <c r="A1603" s="97" t="s">
        <v>10</v>
      </c>
      <c r="B1603" s="98">
        <v>0</v>
      </c>
      <c r="C1603" s="101">
        <v>0</v>
      </c>
      <c r="D1603" s="98" t="e">
        <f>C1603/B1603*100</f>
        <v>#DIV/0!</v>
      </c>
      <c r="E1603" s="103"/>
    </row>
    <row r="1604" spans="1:5">
      <c r="A1604" s="97" t="s">
        <v>11</v>
      </c>
      <c r="B1604" s="98">
        <v>0</v>
      </c>
      <c r="C1604" s="101">
        <v>0</v>
      </c>
      <c r="D1604" s="98">
        <v>0</v>
      </c>
      <c r="E1604" s="103"/>
    </row>
    <row r="1605" spans="1:5" ht="31.5">
      <c r="A1605" s="97" t="s">
        <v>532</v>
      </c>
      <c r="B1605" s="98">
        <v>40</v>
      </c>
      <c r="C1605" s="98">
        <v>40</v>
      </c>
      <c r="D1605" s="98">
        <f>C1605/B1605*100</f>
        <v>100</v>
      </c>
      <c r="E1605" s="105" t="s">
        <v>533</v>
      </c>
    </row>
    <row r="1606" spans="1:5">
      <c r="A1606" s="99" t="s">
        <v>9</v>
      </c>
      <c r="B1606" s="100">
        <v>40</v>
      </c>
      <c r="C1606" s="100">
        <v>40</v>
      </c>
      <c r="D1606" s="110">
        <f>C1606/B1606*100</f>
        <v>100</v>
      </c>
      <c r="E1606" s="103"/>
    </row>
    <row r="1607" spans="1:5">
      <c r="A1607" s="97" t="s">
        <v>10</v>
      </c>
      <c r="B1607" s="98">
        <v>0</v>
      </c>
      <c r="C1607" s="101">
        <v>0</v>
      </c>
      <c r="D1607" s="98" t="e">
        <f>C1607/B1607*100</f>
        <v>#DIV/0!</v>
      </c>
      <c r="E1607" s="103"/>
    </row>
    <row r="1608" spans="1:5">
      <c r="A1608" s="97" t="s">
        <v>11</v>
      </c>
      <c r="B1608" s="98">
        <v>40</v>
      </c>
      <c r="C1608" s="101">
        <v>40</v>
      </c>
      <c r="D1608" s="98">
        <f>C1608/B1608*100</f>
        <v>100</v>
      </c>
      <c r="E1608" s="103"/>
    </row>
    <row r="1609" spans="1:5" ht="18.75">
      <c r="A1609" s="549" t="s">
        <v>534</v>
      </c>
      <c r="B1609" s="98">
        <v>240</v>
      </c>
      <c r="C1609" s="98">
        <v>240</v>
      </c>
      <c r="D1609" s="98">
        <f>C1609/B1609*100</f>
        <v>100</v>
      </c>
      <c r="E1609" s="105"/>
    </row>
    <row r="1610" spans="1:5" ht="39" customHeight="1">
      <c r="A1610" s="245" t="s">
        <v>535</v>
      </c>
      <c r="B1610" s="245"/>
      <c r="C1610" s="245"/>
      <c r="D1610" s="245"/>
      <c r="E1610" s="245"/>
    </row>
    <row r="1611" spans="1:5" ht="49.5">
      <c r="A1611" s="195" t="s">
        <v>536</v>
      </c>
      <c r="B1611" s="196">
        <v>410294.90674999997</v>
      </c>
      <c r="C1611" s="197">
        <v>407888.26729999995</v>
      </c>
      <c r="D1611" s="198">
        <f>C1611/B1611</f>
        <v>0.99413436674351308</v>
      </c>
      <c r="E1611" s="111"/>
    </row>
    <row r="1612" spans="1:5" ht="33">
      <c r="A1612" s="199" t="s">
        <v>537</v>
      </c>
      <c r="B1612" s="200">
        <v>6837.2967499999995</v>
      </c>
      <c r="C1612" s="200">
        <v>6565.7573000000002</v>
      </c>
      <c r="D1612" s="198">
        <f>C1612/B1612</f>
        <v>0.9602855543749802</v>
      </c>
      <c r="E1612" s="111"/>
    </row>
    <row r="1613" spans="1:5">
      <c r="A1613" s="201" t="s">
        <v>9</v>
      </c>
      <c r="B1613" s="202">
        <v>6837.2967499999995</v>
      </c>
      <c r="C1613" s="202">
        <v>6565.7573000000002</v>
      </c>
      <c r="D1613" s="203">
        <f>C1613/B1613</f>
        <v>0.9602855543749802</v>
      </c>
      <c r="E1613" s="111"/>
    </row>
    <row r="1614" spans="1:5">
      <c r="A1614" s="204" t="s">
        <v>12</v>
      </c>
      <c r="B1614" s="202">
        <v>0</v>
      </c>
      <c r="C1614" s="202">
        <v>0</v>
      </c>
      <c r="D1614" s="203">
        <v>0</v>
      </c>
      <c r="E1614" s="111"/>
    </row>
    <row r="1615" spans="1:5">
      <c r="A1615" s="204" t="s">
        <v>10</v>
      </c>
      <c r="B1615" s="202">
        <v>0</v>
      </c>
      <c r="C1615" s="202">
        <v>0</v>
      </c>
      <c r="D1615" s="203">
        <v>0</v>
      </c>
      <c r="E1615" s="111"/>
    </row>
    <row r="1616" spans="1:5">
      <c r="A1616" s="204" t="s">
        <v>11</v>
      </c>
      <c r="B1616" s="202">
        <v>450.29674999999997</v>
      </c>
      <c r="C1616" s="202">
        <v>178.75729999999999</v>
      </c>
      <c r="D1616" s="203">
        <f>C1616/B1616</f>
        <v>0.39697666039117535</v>
      </c>
      <c r="E1616" s="111" t="s">
        <v>372</v>
      </c>
    </row>
    <row r="1617" spans="1:5">
      <c r="A1617" s="205" t="s">
        <v>13</v>
      </c>
      <c r="B1617" s="202">
        <v>6387</v>
      </c>
      <c r="C1617" s="202">
        <v>6387</v>
      </c>
      <c r="D1617" s="203">
        <f>C1617/B1617</f>
        <v>1</v>
      </c>
      <c r="E1617" s="111" t="s">
        <v>372</v>
      </c>
    </row>
    <row r="1618" spans="1:5" ht="49.5">
      <c r="A1618" s="199" t="s">
        <v>538</v>
      </c>
      <c r="B1618" s="202">
        <v>6387</v>
      </c>
      <c r="C1618" s="202">
        <v>6387</v>
      </c>
      <c r="D1618" s="203">
        <f>C1618/B1618</f>
        <v>1</v>
      </c>
      <c r="E1618" s="206"/>
    </row>
    <row r="1619" spans="1:5">
      <c r="A1619" s="201" t="s">
        <v>9</v>
      </c>
      <c r="B1619" s="202">
        <v>6387</v>
      </c>
      <c r="C1619" s="202">
        <v>6387</v>
      </c>
      <c r="D1619" s="203">
        <f>C1619/B1619</f>
        <v>1</v>
      </c>
      <c r="E1619" s="207"/>
    </row>
    <row r="1620" spans="1:5">
      <c r="A1620" s="204" t="s">
        <v>12</v>
      </c>
      <c r="B1620" s="202">
        <v>0</v>
      </c>
      <c r="C1620" s="202">
        <v>0</v>
      </c>
      <c r="D1620" s="203">
        <v>0</v>
      </c>
      <c r="E1620" s="207"/>
    </row>
    <row r="1621" spans="1:5">
      <c r="A1621" s="204" t="s">
        <v>10</v>
      </c>
      <c r="B1621" s="202">
        <v>0</v>
      </c>
      <c r="C1621" s="202">
        <v>0</v>
      </c>
      <c r="D1621" s="203">
        <v>0</v>
      </c>
      <c r="E1621" s="207"/>
    </row>
    <row r="1622" spans="1:5">
      <c r="A1622" s="204" t="s">
        <v>11</v>
      </c>
      <c r="B1622" s="202">
        <v>0</v>
      </c>
      <c r="C1622" s="202">
        <v>0</v>
      </c>
      <c r="D1622" s="203">
        <v>0</v>
      </c>
      <c r="E1622" s="207"/>
    </row>
    <row r="1623" spans="1:5">
      <c r="A1623" s="205" t="s">
        <v>13</v>
      </c>
      <c r="B1623" s="202">
        <v>6387</v>
      </c>
      <c r="C1623" s="202">
        <v>6387</v>
      </c>
      <c r="D1623" s="203">
        <f>C1623/B1623</f>
        <v>1</v>
      </c>
      <c r="E1623" s="208"/>
    </row>
    <row r="1624" spans="1:5" ht="33">
      <c r="A1624" s="209" t="s">
        <v>539</v>
      </c>
      <c r="B1624" s="202">
        <v>271.53944999999999</v>
      </c>
      <c r="C1624" s="202">
        <v>0</v>
      </c>
      <c r="D1624" s="203">
        <v>0</v>
      </c>
      <c r="E1624" s="165" t="s">
        <v>540</v>
      </c>
    </row>
    <row r="1625" spans="1:5">
      <c r="A1625" s="201" t="s">
        <v>9</v>
      </c>
      <c r="B1625" s="202">
        <v>271.53944999999999</v>
      </c>
      <c r="C1625" s="202">
        <v>0</v>
      </c>
      <c r="D1625" s="203">
        <v>0</v>
      </c>
      <c r="E1625" s="166"/>
    </row>
    <row r="1626" spans="1:5">
      <c r="A1626" s="204" t="s">
        <v>12</v>
      </c>
      <c r="B1626" s="202">
        <v>0</v>
      </c>
      <c r="C1626" s="202">
        <v>0</v>
      </c>
      <c r="D1626" s="203">
        <v>0</v>
      </c>
      <c r="E1626" s="166"/>
    </row>
    <row r="1627" spans="1:5">
      <c r="A1627" s="204" t="s">
        <v>10</v>
      </c>
      <c r="B1627" s="202">
        <v>0</v>
      </c>
      <c r="C1627" s="202">
        <v>0</v>
      </c>
      <c r="D1627" s="203">
        <v>0</v>
      </c>
      <c r="E1627" s="166"/>
    </row>
    <row r="1628" spans="1:5">
      <c r="A1628" s="204" t="s">
        <v>11</v>
      </c>
      <c r="B1628" s="202">
        <v>271.53944999999999</v>
      </c>
      <c r="C1628" s="202">
        <v>0</v>
      </c>
      <c r="D1628" s="203">
        <v>0</v>
      </c>
      <c r="E1628" s="166"/>
    </row>
    <row r="1629" spans="1:5">
      <c r="A1629" s="205" t="s">
        <v>13</v>
      </c>
      <c r="B1629" s="202">
        <v>0</v>
      </c>
      <c r="C1629" s="202">
        <v>0</v>
      </c>
      <c r="D1629" s="203">
        <v>0</v>
      </c>
      <c r="E1629" s="167"/>
    </row>
    <row r="1630" spans="1:5" ht="49.5">
      <c r="A1630" s="209" t="s">
        <v>541</v>
      </c>
      <c r="B1630" s="202">
        <v>178.75729999999999</v>
      </c>
      <c r="C1630" s="202">
        <v>178.75729999999999</v>
      </c>
      <c r="D1630" s="203">
        <f>C1630/B1630</f>
        <v>1</v>
      </c>
      <c r="E1630" s="206"/>
    </row>
    <row r="1631" spans="1:5">
      <c r="A1631" s="201" t="s">
        <v>9</v>
      </c>
      <c r="B1631" s="202">
        <v>178.75729999999999</v>
      </c>
      <c r="C1631" s="202">
        <v>178.75729999999999</v>
      </c>
      <c r="D1631" s="203">
        <f>C1631/B1631</f>
        <v>1</v>
      </c>
      <c r="E1631" s="210"/>
    </row>
    <row r="1632" spans="1:5">
      <c r="A1632" s="204" t="s">
        <v>12</v>
      </c>
      <c r="B1632" s="202">
        <v>0</v>
      </c>
      <c r="C1632" s="202">
        <v>0</v>
      </c>
      <c r="D1632" s="203">
        <v>0</v>
      </c>
      <c r="E1632" s="210"/>
    </row>
    <row r="1633" spans="1:5">
      <c r="A1633" s="204" t="s">
        <v>10</v>
      </c>
      <c r="B1633" s="202">
        <v>0</v>
      </c>
      <c r="C1633" s="202">
        <v>0</v>
      </c>
      <c r="D1633" s="203">
        <v>0</v>
      </c>
      <c r="E1633" s="210"/>
    </row>
    <row r="1634" spans="1:5">
      <c r="A1634" s="204" t="s">
        <v>11</v>
      </c>
      <c r="B1634" s="202">
        <v>178.75729999999999</v>
      </c>
      <c r="C1634" s="202">
        <v>178.75729999999999</v>
      </c>
      <c r="D1634" s="203">
        <f>C1634/B1634</f>
        <v>1</v>
      </c>
      <c r="E1634" s="210"/>
    </row>
    <row r="1635" spans="1:5">
      <c r="A1635" s="205" t="s">
        <v>13</v>
      </c>
      <c r="B1635" s="202">
        <v>0</v>
      </c>
      <c r="C1635" s="202">
        <v>0</v>
      </c>
      <c r="D1635" s="203">
        <v>0</v>
      </c>
      <c r="E1635" s="211"/>
    </row>
    <row r="1636" spans="1:5" ht="82.5">
      <c r="A1636" s="199" t="s">
        <v>542</v>
      </c>
      <c r="B1636" s="200">
        <v>34263.800000000003</v>
      </c>
      <c r="C1636" s="200">
        <v>33004.799999999996</v>
      </c>
      <c r="D1636" s="212">
        <f>C1636/B1636</f>
        <v>0.96325568092272285</v>
      </c>
      <c r="E1636" s="111" t="s">
        <v>372</v>
      </c>
    </row>
    <row r="1637" spans="1:5">
      <c r="A1637" s="201" t="s">
        <v>9</v>
      </c>
      <c r="B1637" s="202">
        <v>34263.800000000003</v>
      </c>
      <c r="C1637" s="202">
        <v>33004.800000000003</v>
      </c>
      <c r="D1637" s="203">
        <f>C1637/B1637</f>
        <v>0.96325568092272307</v>
      </c>
      <c r="E1637" s="111" t="s">
        <v>372</v>
      </c>
    </row>
    <row r="1638" spans="1:5">
      <c r="A1638" s="205" t="s">
        <v>12</v>
      </c>
      <c r="B1638" s="202">
        <v>0</v>
      </c>
      <c r="C1638" s="202">
        <v>0</v>
      </c>
      <c r="D1638" s="203">
        <v>0</v>
      </c>
      <c r="E1638" s="111" t="s">
        <v>372</v>
      </c>
    </row>
    <row r="1639" spans="1:5">
      <c r="A1639" s="205" t="s">
        <v>10</v>
      </c>
      <c r="B1639" s="202">
        <v>11098.5</v>
      </c>
      <c r="C1639" s="202">
        <v>11098.37</v>
      </c>
      <c r="D1639" s="203">
        <f>C1639/B1639</f>
        <v>0.99998828670541073</v>
      </c>
      <c r="E1639" s="111" t="s">
        <v>372</v>
      </c>
    </row>
    <row r="1640" spans="1:5">
      <c r="A1640" s="213" t="s">
        <v>11</v>
      </c>
      <c r="B1640" s="202">
        <v>17915.3</v>
      </c>
      <c r="C1640" s="202">
        <v>16656.43</v>
      </c>
      <c r="D1640" s="214">
        <f>C1640/B1640</f>
        <v>0.92973212840421326</v>
      </c>
      <c r="E1640" s="111" t="s">
        <v>372</v>
      </c>
    </row>
    <row r="1641" spans="1:5">
      <c r="A1641" s="204" t="s">
        <v>13</v>
      </c>
      <c r="B1641" s="202">
        <v>5250</v>
      </c>
      <c r="C1641" s="202">
        <v>5250</v>
      </c>
      <c r="D1641" s="203">
        <v>0</v>
      </c>
      <c r="E1641" s="111"/>
    </row>
    <row r="1642" spans="1:5" ht="66">
      <c r="A1642" s="199" t="s">
        <v>543</v>
      </c>
      <c r="B1642" s="200">
        <v>11661.5</v>
      </c>
      <c r="C1642" s="200">
        <v>10402.960000000001</v>
      </c>
      <c r="D1642" s="212">
        <f>C1642/B1642</f>
        <v>0.89207734854006782</v>
      </c>
      <c r="E1642" s="165" t="s">
        <v>544</v>
      </c>
    </row>
    <row r="1643" spans="1:5">
      <c r="A1643" s="201" t="s">
        <v>9</v>
      </c>
      <c r="B1643" s="202">
        <v>11661.5</v>
      </c>
      <c r="C1643" s="202">
        <v>10402.960000000001</v>
      </c>
      <c r="D1643" s="215">
        <f>C1643/B1643</f>
        <v>0.89207734854006782</v>
      </c>
      <c r="E1643" s="216"/>
    </row>
    <row r="1644" spans="1:5">
      <c r="A1644" s="205" t="s">
        <v>12</v>
      </c>
      <c r="B1644" s="202">
        <v>0</v>
      </c>
      <c r="C1644" s="202">
        <v>0</v>
      </c>
      <c r="D1644" s="215">
        <v>0</v>
      </c>
      <c r="E1644" s="216"/>
    </row>
    <row r="1645" spans="1:5">
      <c r="A1645" s="205" t="s">
        <v>10</v>
      </c>
      <c r="B1645" s="202">
        <v>8322.5</v>
      </c>
      <c r="C1645" s="202">
        <v>8322.3700000000008</v>
      </c>
      <c r="D1645" s="215">
        <f>C1645/B1645</f>
        <v>0.99998437969360177</v>
      </c>
      <c r="E1645" s="216"/>
    </row>
    <row r="1646" spans="1:5">
      <c r="A1646" s="217" t="s">
        <v>11</v>
      </c>
      <c r="B1646" s="202">
        <v>3339</v>
      </c>
      <c r="C1646" s="202">
        <v>2080.59</v>
      </c>
      <c r="D1646" s="215">
        <f>C1646/B1646</f>
        <v>0.62311769991015276</v>
      </c>
      <c r="E1646" s="216"/>
    </row>
    <row r="1647" spans="1:5">
      <c r="A1647" s="204" t="s">
        <v>13</v>
      </c>
      <c r="B1647" s="202">
        <v>0</v>
      </c>
      <c r="C1647" s="202">
        <v>0</v>
      </c>
      <c r="D1647" s="215">
        <v>0</v>
      </c>
      <c r="E1647" s="218"/>
    </row>
    <row r="1648" spans="1:5" ht="49.5">
      <c r="A1648" s="199" t="s">
        <v>545</v>
      </c>
      <c r="B1648" s="200">
        <v>13170.699999999999</v>
      </c>
      <c r="C1648" s="200">
        <v>13170.55</v>
      </c>
      <c r="D1648" s="198">
        <f>C1648/B1648</f>
        <v>0.99998861108369341</v>
      </c>
      <c r="E1648" s="219" t="s">
        <v>546</v>
      </c>
    </row>
    <row r="1649" spans="1:5">
      <c r="A1649" s="199" t="s">
        <v>9</v>
      </c>
      <c r="B1649" s="202">
        <v>13170.699999999999</v>
      </c>
      <c r="C1649" s="202">
        <v>13170.55</v>
      </c>
      <c r="D1649" s="203">
        <f>C1649/B1649</f>
        <v>0.99998861108369341</v>
      </c>
      <c r="E1649" s="220"/>
    </row>
    <row r="1650" spans="1:5">
      <c r="A1650" s="221" t="s">
        <v>12</v>
      </c>
      <c r="B1650" s="202">
        <v>0</v>
      </c>
      <c r="C1650" s="202">
        <v>0</v>
      </c>
      <c r="D1650" s="203">
        <v>0</v>
      </c>
      <c r="E1650" s="220"/>
    </row>
    <row r="1651" spans="1:5">
      <c r="A1651" s="204" t="s">
        <v>10</v>
      </c>
      <c r="B1651" s="202">
        <v>2776</v>
      </c>
      <c r="C1651" s="202">
        <v>2776</v>
      </c>
      <c r="D1651" s="203">
        <f>C1651/B1651</f>
        <v>1</v>
      </c>
      <c r="E1651" s="220"/>
    </row>
    <row r="1652" spans="1:5">
      <c r="A1652" s="204" t="s">
        <v>11</v>
      </c>
      <c r="B1652" s="202">
        <v>10394.699999999999</v>
      </c>
      <c r="C1652" s="202">
        <v>10394.549999999999</v>
      </c>
      <c r="D1652" s="203">
        <f>C1652/B1652</f>
        <v>0.99998556956910734</v>
      </c>
      <c r="E1652" s="220"/>
    </row>
    <row r="1653" spans="1:5">
      <c r="A1653" s="221" t="s">
        <v>13</v>
      </c>
      <c r="B1653" s="202">
        <v>0</v>
      </c>
      <c r="C1653" s="202">
        <v>0</v>
      </c>
      <c r="D1653" s="203">
        <v>0</v>
      </c>
      <c r="E1653" s="222"/>
    </row>
    <row r="1654" spans="1:5" ht="49.5">
      <c r="A1654" s="199" t="s">
        <v>547</v>
      </c>
      <c r="B1654" s="200">
        <v>2921.4</v>
      </c>
      <c r="C1654" s="200">
        <v>2921.3399999999997</v>
      </c>
      <c r="D1654" s="198">
        <f>C1654/B1654</f>
        <v>0.99997946190182774</v>
      </c>
      <c r="E1654" s="165" t="s">
        <v>548</v>
      </c>
    </row>
    <row r="1655" spans="1:5">
      <c r="A1655" s="209" t="s">
        <v>9</v>
      </c>
      <c r="B1655" s="202">
        <v>2921.4</v>
      </c>
      <c r="C1655" s="202">
        <v>2921.3399999999997</v>
      </c>
      <c r="D1655" s="203">
        <f>C1655/B1655</f>
        <v>0.99997946190182774</v>
      </c>
      <c r="E1655" s="216"/>
    </row>
    <row r="1656" spans="1:5">
      <c r="A1656" s="205" t="s">
        <v>12</v>
      </c>
      <c r="B1656" s="202">
        <v>0</v>
      </c>
      <c r="C1656" s="202">
        <v>0</v>
      </c>
      <c r="D1656" s="203">
        <v>0</v>
      </c>
      <c r="E1656" s="216"/>
    </row>
    <row r="1657" spans="1:5">
      <c r="A1657" s="205" t="s">
        <v>10</v>
      </c>
      <c r="B1657" s="202">
        <v>0</v>
      </c>
      <c r="C1657" s="202">
        <v>0</v>
      </c>
      <c r="D1657" s="203">
        <v>0</v>
      </c>
      <c r="E1657" s="216"/>
    </row>
    <row r="1658" spans="1:5">
      <c r="A1658" s="205" t="s">
        <v>11</v>
      </c>
      <c r="B1658" s="202">
        <v>2921.4</v>
      </c>
      <c r="C1658" s="202">
        <v>2921.3399999999997</v>
      </c>
      <c r="D1658" s="203">
        <f>C1658/B1658</f>
        <v>0.99997946190182774</v>
      </c>
      <c r="E1658" s="216"/>
    </row>
    <row r="1659" spans="1:5">
      <c r="A1659" s="204" t="s">
        <v>13</v>
      </c>
      <c r="B1659" s="202">
        <v>0</v>
      </c>
      <c r="C1659" s="202">
        <v>0</v>
      </c>
      <c r="D1659" s="203">
        <v>0</v>
      </c>
      <c r="E1659" s="218"/>
    </row>
    <row r="1660" spans="1:5" ht="49.5">
      <c r="A1660" s="199" t="s">
        <v>549</v>
      </c>
      <c r="B1660" s="200">
        <v>5958.8</v>
      </c>
      <c r="C1660" s="200">
        <v>5958.62</v>
      </c>
      <c r="D1660" s="198">
        <f>C1660/B1660</f>
        <v>0.9999697925756863</v>
      </c>
      <c r="E1660" s="165" t="str">
        <f>'[2]2017 год '!$AF$30</f>
        <v>1. Средства ПАО "НК "ЛУКОЙЛ".
Заключен контракт  16/29 от 15.09.2016, функции заказчика МУ "УКС г. Когалыма" переданы 20.09.2016, цена контракта 10 500,00 тыс. руб., срок окончания выполнения работ до 30.06.2017. 
В 2016 году уплачен аванс 50% от цены кон</v>
      </c>
    </row>
    <row r="1661" spans="1:5">
      <c r="A1661" s="209" t="s">
        <v>9</v>
      </c>
      <c r="B1661" s="202">
        <v>5958.8</v>
      </c>
      <c r="C1661" s="202">
        <v>5958.62</v>
      </c>
      <c r="D1661" s="203">
        <f>C1661/B1661</f>
        <v>0.9999697925756863</v>
      </c>
      <c r="E1661" s="216"/>
    </row>
    <row r="1662" spans="1:5">
      <c r="A1662" s="205" t="s">
        <v>12</v>
      </c>
      <c r="B1662" s="202">
        <v>0</v>
      </c>
      <c r="C1662" s="202">
        <v>0</v>
      </c>
      <c r="D1662" s="203">
        <v>0</v>
      </c>
      <c r="E1662" s="216"/>
    </row>
    <row r="1663" spans="1:5">
      <c r="A1663" s="205" t="s">
        <v>10</v>
      </c>
      <c r="B1663" s="202">
        <v>0</v>
      </c>
      <c r="C1663" s="202">
        <v>0</v>
      </c>
      <c r="D1663" s="203">
        <v>0</v>
      </c>
      <c r="E1663" s="216"/>
    </row>
    <row r="1664" spans="1:5">
      <c r="A1664" s="205" t="s">
        <v>11</v>
      </c>
      <c r="B1664" s="202">
        <v>708.8</v>
      </c>
      <c r="C1664" s="202">
        <v>708.62</v>
      </c>
      <c r="D1664" s="203">
        <f>C1664/B1664</f>
        <v>0.99974604966139957</v>
      </c>
      <c r="E1664" s="216"/>
    </row>
    <row r="1665" spans="1:5">
      <c r="A1665" s="204" t="s">
        <v>13</v>
      </c>
      <c r="B1665" s="202">
        <v>5250</v>
      </c>
      <c r="C1665" s="202">
        <v>5250</v>
      </c>
      <c r="D1665" s="203">
        <f>C1665/B1665</f>
        <v>1</v>
      </c>
      <c r="E1665" s="218"/>
    </row>
    <row r="1666" spans="1:5" ht="82.5">
      <c r="A1666" s="201" t="s">
        <v>550</v>
      </c>
      <c r="B1666" s="200">
        <v>551.40000000000009</v>
      </c>
      <c r="C1666" s="200">
        <v>551.33000000000004</v>
      </c>
      <c r="D1666" s="198">
        <f>C1666/B1666</f>
        <v>0.99987305041711994</v>
      </c>
      <c r="E1666" s="165" t="str">
        <f>'[2]2017 год '!$AF$36</f>
        <v>Заключен МК №0187300013717000066 от 29.05.2017 на сумму 551,33 тыс. руб., срок окончания выполнения работ 28.08.2017. Работы выполнены, оплата произведена в полном объеме.</v>
      </c>
    </row>
    <row r="1667" spans="1:5">
      <c r="A1667" s="201" t="s">
        <v>9</v>
      </c>
      <c r="B1667" s="202">
        <v>551.40000000000009</v>
      </c>
      <c r="C1667" s="202">
        <v>551.33000000000004</v>
      </c>
      <c r="D1667" s="203">
        <f>C1667/B1667</f>
        <v>0.99987305041711994</v>
      </c>
      <c r="E1667" s="216"/>
    </row>
    <row r="1668" spans="1:5">
      <c r="A1668" s="204" t="s">
        <v>12</v>
      </c>
      <c r="B1668" s="202">
        <v>0</v>
      </c>
      <c r="C1668" s="202">
        <v>0</v>
      </c>
      <c r="D1668" s="203">
        <v>0</v>
      </c>
      <c r="E1668" s="216"/>
    </row>
    <row r="1669" spans="1:5">
      <c r="A1669" s="204" t="s">
        <v>10</v>
      </c>
      <c r="B1669" s="202">
        <v>0</v>
      </c>
      <c r="C1669" s="202">
        <v>0</v>
      </c>
      <c r="D1669" s="203">
        <v>0</v>
      </c>
      <c r="E1669" s="216"/>
    </row>
    <row r="1670" spans="1:5">
      <c r="A1670" s="204" t="s">
        <v>11</v>
      </c>
      <c r="B1670" s="202">
        <v>551.40000000000009</v>
      </c>
      <c r="C1670" s="202">
        <v>551.33000000000004</v>
      </c>
      <c r="D1670" s="203">
        <f>C1670/B1670</f>
        <v>0.99987305041711994</v>
      </c>
      <c r="E1670" s="216"/>
    </row>
    <row r="1671" spans="1:5">
      <c r="A1671" s="204" t="s">
        <v>13</v>
      </c>
      <c r="B1671" s="202">
        <v>0</v>
      </c>
      <c r="C1671" s="202">
        <v>0</v>
      </c>
      <c r="D1671" s="203">
        <v>0</v>
      </c>
      <c r="E1671" s="218"/>
    </row>
    <row r="1672" spans="1:5">
      <c r="A1672" s="199" t="s">
        <v>551</v>
      </c>
      <c r="B1672" s="200">
        <v>304455.11</v>
      </c>
      <c r="C1672" s="200">
        <v>303579.00999999995</v>
      </c>
      <c r="D1672" s="198">
        <f>C1672/B1672</f>
        <v>0.99712240008058972</v>
      </c>
      <c r="E1672" s="165" t="s">
        <v>552</v>
      </c>
    </row>
    <row r="1673" spans="1:5">
      <c r="A1673" s="199" t="s">
        <v>9</v>
      </c>
      <c r="B1673" s="202">
        <v>304455.11</v>
      </c>
      <c r="C1673" s="202">
        <v>303579.00999999995</v>
      </c>
      <c r="D1673" s="203">
        <f>C1673/B1673</f>
        <v>0.99712240008058972</v>
      </c>
      <c r="E1673" s="216"/>
    </row>
    <row r="1674" spans="1:5">
      <c r="A1674" s="221" t="s">
        <v>12</v>
      </c>
      <c r="B1674" s="223">
        <v>0</v>
      </c>
      <c r="C1674" s="223">
        <v>0</v>
      </c>
      <c r="D1674" s="203">
        <v>0</v>
      </c>
      <c r="E1674" s="216"/>
    </row>
    <row r="1675" spans="1:5">
      <c r="A1675" s="204" t="s">
        <v>10</v>
      </c>
      <c r="B1675" s="223">
        <v>270965.01</v>
      </c>
      <c r="C1675" s="223">
        <v>270185.31999999995</v>
      </c>
      <c r="D1675" s="203">
        <f>C1675/B1675</f>
        <v>0.99712254360812103</v>
      </c>
      <c r="E1675" s="216"/>
    </row>
    <row r="1676" spans="1:5">
      <c r="A1676" s="221" t="s">
        <v>11</v>
      </c>
      <c r="B1676" s="223">
        <v>33490.1</v>
      </c>
      <c r="C1676" s="223">
        <v>33393.689999999995</v>
      </c>
      <c r="D1676" s="203">
        <f>C1676/B1676</f>
        <v>0.99712123881385828</v>
      </c>
      <c r="E1676" s="216"/>
    </row>
    <row r="1677" spans="1:5">
      <c r="A1677" s="204" t="s">
        <v>13</v>
      </c>
      <c r="B1677" s="223">
        <v>0</v>
      </c>
      <c r="C1677" s="223">
        <v>0</v>
      </c>
      <c r="D1677" s="203">
        <v>0</v>
      </c>
      <c r="E1677" s="218"/>
    </row>
    <row r="1678" spans="1:5" ht="33">
      <c r="A1678" s="224" t="s">
        <v>553</v>
      </c>
      <c r="B1678" s="225">
        <v>64738.7</v>
      </c>
      <c r="C1678" s="225">
        <v>64738.700000000004</v>
      </c>
      <c r="D1678" s="198">
        <f>C1678/B1678</f>
        <v>1.0000000000000002</v>
      </c>
      <c r="E1678" s="165" t="s">
        <v>554</v>
      </c>
    </row>
    <row r="1679" spans="1:5">
      <c r="A1679" s="199" t="s">
        <v>9</v>
      </c>
      <c r="B1679" s="223">
        <v>64738.7</v>
      </c>
      <c r="C1679" s="223">
        <v>64738.700000000004</v>
      </c>
      <c r="D1679" s="203">
        <f>C1679/B1679</f>
        <v>1.0000000000000002</v>
      </c>
      <c r="E1679" s="216"/>
    </row>
    <row r="1680" spans="1:5">
      <c r="A1680" s="221" t="s">
        <v>12</v>
      </c>
      <c r="B1680" s="223">
        <v>0</v>
      </c>
      <c r="C1680" s="223">
        <v>0</v>
      </c>
      <c r="D1680" s="203">
        <v>0</v>
      </c>
      <c r="E1680" s="216"/>
    </row>
    <row r="1681" spans="1:5">
      <c r="A1681" s="204" t="s">
        <v>10</v>
      </c>
      <c r="B1681" s="223">
        <v>0</v>
      </c>
      <c r="C1681" s="223">
        <v>0</v>
      </c>
      <c r="D1681" s="203">
        <v>0</v>
      </c>
      <c r="E1681" s="216"/>
    </row>
    <row r="1682" spans="1:5">
      <c r="A1682" s="221" t="s">
        <v>11</v>
      </c>
      <c r="B1682" s="223">
        <v>194.7</v>
      </c>
      <c r="C1682" s="223">
        <v>194.7</v>
      </c>
      <c r="D1682" s="203">
        <f t="shared" ref="D1682:D1689" si="73">C1682/B1682</f>
        <v>1</v>
      </c>
      <c r="E1682" s="216"/>
    </row>
    <row r="1683" spans="1:5">
      <c r="A1683" s="204" t="s">
        <v>13</v>
      </c>
      <c r="B1683" s="223">
        <v>64544</v>
      </c>
      <c r="C1683" s="223">
        <v>64544.000000000007</v>
      </c>
      <c r="D1683" s="203">
        <f t="shared" si="73"/>
        <v>1.0000000000000002</v>
      </c>
      <c r="E1683" s="218"/>
    </row>
    <row r="1684" spans="1:5" ht="49.5">
      <c r="A1684" s="195" t="s">
        <v>555</v>
      </c>
      <c r="B1684" s="196">
        <v>6780.5226299999995</v>
      </c>
      <c r="C1684" s="196">
        <v>6749.9172200000003</v>
      </c>
      <c r="D1684" s="198">
        <f t="shared" si="73"/>
        <v>0.99548627566485992</v>
      </c>
      <c r="E1684" s="111" t="s">
        <v>372</v>
      </c>
    </row>
    <row r="1685" spans="1:5" ht="49.5">
      <c r="A1685" s="224" t="s">
        <v>556</v>
      </c>
      <c r="B1685" s="225">
        <v>3230.3276299999998</v>
      </c>
      <c r="C1685" s="225">
        <v>3203.3922200000002</v>
      </c>
      <c r="D1685" s="198">
        <f t="shared" si="73"/>
        <v>0.99166170955854416</v>
      </c>
      <c r="E1685" s="111"/>
    </row>
    <row r="1686" spans="1:5">
      <c r="A1686" s="226" t="s">
        <v>9</v>
      </c>
      <c r="B1686" s="223">
        <v>3230.3276299999998</v>
      </c>
      <c r="C1686" s="223">
        <v>3203.3922200000002</v>
      </c>
      <c r="D1686" s="203">
        <f t="shared" si="73"/>
        <v>0.99166170955854416</v>
      </c>
      <c r="E1686" s="227" t="s">
        <v>557</v>
      </c>
    </row>
    <row r="1687" spans="1:5">
      <c r="A1687" s="213" t="s">
        <v>12</v>
      </c>
      <c r="B1687" s="223">
        <v>410.03984000000003</v>
      </c>
      <c r="C1687" s="223">
        <v>410.04005000000001</v>
      </c>
      <c r="D1687" s="203">
        <f t="shared" si="73"/>
        <v>1.0000005121453563</v>
      </c>
      <c r="E1687" s="228"/>
    </row>
    <row r="1688" spans="1:5">
      <c r="A1688" s="213" t="s">
        <v>10</v>
      </c>
      <c r="B1688" s="223">
        <v>2633.1877899999999</v>
      </c>
      <c r="C1688" s="223">
        <v>2633.1871700000002</v>
      </c>
      <c r="D1688" s="203">
        <f t="shared" si="73"/>
        <v>0.99999976454394857</v>
      </c>
      <c r="E1688" s="228"/>
    </row>
    <row r="1689" spans="1:5">
      <c r="A1689" s="213" t="s">
        <v>11</v>
      </c>
      <c r="B1689" s="223">
        <v>187.10000000000002</v>
      </c>
      <c r="C1689" s="223">
        <v>160.16499999999999</v>
      </c>
      <c r="D1689" s="203">
        <f t="shared" si="73"/>
        <v>0.85603955104222329</v>
      </c>
      <c r="E1689" s="228"/>
    </row>
    <row r="1690" spans="1:5">
      <c r="A1690" s="213" t="s">
        <v>13</v>
      </c>
      <c r="B1690" s="223">
        <v>0</v>
      </c>
      <c r="C1690" s="223">
        <v>0</v>
      </c>
      <c r="D1690" s="203">
        <v>0</v>
      </c>
      <c r="E1690" s="228"/>
    </row>
    <row r="1691" spans="1:5" ht="66">
      <c r="A1691" s="199" t="s">
        <v>558</v>
      </c>
      <c r="B1691" s="225">
        <v>1545.2640000000001</v>
      </c>
      <c r="C1691" s="225">
        <v>1545.2640000000001</v>
      </c>
      <c r="D1691" s="198">
        <f>C1691/B1691</f>
        <v>1</v>
      </c>
      <c r="E1691" s="165" t="s">
        <v>559</v>
      </c>
    </row>
    <row r="1692" spans="1:5">
      <c r="A1692" s="226" t="s">
        <v>9</v>
      </c>
      <c r="B1692" s="223">
        <v>1545.2640000000001</v>
      </c>
      <c r="C1692" s="223">
        <v>1545.2640000000001</v>
      </c>
      <c r="D1692" s="203">
        <f>C1692/B1692</f>
        <v>1</v>
      </c>
      <c r="E1692" s="216"/>
    </row>
    <row r="1693" spans="1:5">
      <c r="A1693" s="213" t="s">
        <v>12</v>
      </c>
      <c r="B1693" s="223">
        <v>1545.2640000000001</v>
      </c>
      <c r="C1693" s="223">
        <v>1545.2640000000001</v>
      </c>
      <c r="D1693" s="203">
        <f>C1693/B1693</f>
        <v>1</v>
      </c>
      <c r="E1693" s="216"/>
    </row>
    <row r="1694" spans="1:5">
      <c r="A1694" s="213" t="s">
        <v>10</v>
      </c>
      <c r="B1694" s="223">
        <v>0</v>
      </c>
      <c r="C1694" s="223">
        <v>0</v>
      </c>
      <c r="D1694" s="203">
        <v>0</v>
      </c>
      <c r="E1694" s="216"/>
    </row>
    <row r="1695" spans="1:5">
      <c r="A1695" s="213" t="s">
        <v>11</v>
      </c>
      <c r="B1695" s="223">
        <v>0</v>
      </c>
      <c r="C1695" s="223">
        <v>0</v>
      </c>
      <c r="D1695" s="203">
        <v>0</v>
      </c>
      <c r="E1695" s="216"/>
    </row>
    <row r="1696" spans="1:5">
      <c r="A1696" s="213" t="s">
        <v>13</v>
      </c>
      <c r="B1696" s="223">
        <v>0</v>
      </c>
      <c r="C1696" s="223">
        <v>0</v>
      </c>
      <c r="D1696" s="203">
        <v>0</v>
      </c>
      <c r="E1696" s="218"/>
    </row>
    <row r="1697" spans="1:5" ht="33">
      <c r="A1697" s="199" t="s">
        <v>560</v>
      </c>
      <c r="B1697" s="200">
        <v>13.4</v>
      </c>
      <c r="C1697" s="200">
        <v>9.73</v>
      </c>
      <c r="D1697" s="198">
        <f>C1697/B1697</f>
        <v>0.7261194029850746</v>
      </c>
      <c r="E1697" s="165" t="s">
        <v>561</v>
      </c>
    </row>
    <row r="1698" spans="1:5">
      <c r="A1698" s="226" t="s">
        <v>9</v>
      </c>
      <c r="B1698" s="202">
        <v>13.4</v>
      </c>
      <c r="C1698" s="202">
        <v>9.73</v>
      </c>
      <c r="D1698" s="203">
        <f>C1698/B1698</f>
        <v>0.7261194029850746</v>
      </c>
      <c r="E1698" s="216"/>
    </row>
    <row r="1699" spans="1:5">
      <c r="A1699" s="213" t="s">
        <v>12</v>
      </c>
      <c r="B1699" s="202">
        <v>0</v>
      </c>
      <c r="C1699" s="202">
        <v>0</v>
      </c>
      <c r="D1699" s="203">
        <v>0</v>
      </c>
      <c r="E1699" s="216"/>
    </row>
    <row r="1700" spans="1:5">
      <c r="A1700" s="213" t="s">
        <v>10</v>
      </c>
      <c r="B1700" s="202">
        <v>13.4</v>
      </c>
      <c r="C1700" s="202">
        <v>9.73</v>
      </c>
      <c r="D1700" s="203">
        <f>C1700/B1700</f>
        <v>0.7261194029850746</v>
      </c>
      <c r="E1700" s="216"/>
    </row>
    <row r="1701" spans="1:5">
      <c r="A1701" s="213" t="s">
        <v>11</v>
      </c>
      <c r="B1701" s="202">
        <v>0</v>
      </c>
      <c r="C1701" s="202">
        <v>0</v>
      </c>
      <c r="D1701" s="203">
        <v>0</v>
      </c>
      <c r="E1701" s="216"/>
    </row>
    <row r="1702" spans="1:5">
      <c r="A1702" s="213" t="s">
        <v>13</v>
      </c>
      <c r="B1702" s="202">
        <v>0</v>
      </c>
      <c r="C1702" s="202">
        <v>0</v>
      </c>
      <c r="D1702" s="203">
        <v>0</v>
      </c>
      <c r="E1702" s="218"/>
    </row>
    <row r="1703" spans="1:5" ht="33">
      <c r="A1703" s="201" t="s">
        <v>562</v>
      </c>
      <c r="B1703" s="202">
        <v>1991.5310000000002</v>
      </c>
      <c r="C1703" s="202">
        <v>1991.5310000000002</v>
      </c>
      <c r="D1703" s="203">
        <f>C1703/B1703</f>
        <v>1</v>
      </c>
      <c r="E1703" s="229" t="s">
        <v>563</v>
      </c>
    </row>
    <row r="1704" spans="1:5">
      <c r="A1704" s="209" t="s">
        <v>9</v>
      </c>
      <c r="B1704" s="202">
        <v>1991.5310000000002</v>
      </c>
      <c r="C1704" s="202">
        <v>1991.5310000000002</v>
      </c>
      <c r="D1704" s="203">
        <f>C1704/B1704</f>
        <v>1</v>
      </c>
      <c r="E1704" s="230"/>
    </row>
    <row r="1705" spans="1:5">
      <c r="A1705" s="205" t="s">
        <v>12</v>
      </c>
      <c r="B1705" s="202">
        <v>1525.4280000000001</v>
      </c>
      <c r="C1705" s="202">
        <v>1525.4280000000001</v>
      </c>
      <c r="D1705" s="203">
        <f>C1705/B1705</f>
        <v>1</v>
      </c>
      <c r="E1705" s="230"/>
    </row>
    <row r="1706" spans="1:5">
      <c r="A1706" s="205" t="s">
        <v>564</v>
      </c>
      <c r="B1706" s="202">
        <v>466.10300000000001</v>
      </c>
      <c r="C1706" s="202">
        <v>466.10300000000001</v>
      </c>
      <c r="D1706" s="203">
        <f>C1706/B1706</f>
        <v>1</v>
      </c>
      <c r="E1706" s="230"/>
    </row>
    <row r="1707" spans="1:5">
      <c r="A1707" s="205" t="s">
        <v>11</v>
      </c>
      <c r="B1707" s="202">
        <v>0</v>
      </c>
      <c r="C1707" s="202">
        <v>0</v>
      </c>
      <c r="D1707" s="203">
        <v>0</v>
      </c>
      <c r="E1707" s="230"/>
    </row>
    <row r="1708" spans="1:5">
      <c r="A1708" s="205" t="s">
        <v>13</v>
      </c>
      <c r="B1708" s="202">
        <v>0</v>
      </c>
      <c r="C1708" s="202">
        <v>0</v>
      </c>
      <c r="D1708" s="203">
        <v>0</v>
      </c>
      <c r="E1708" s="231"/>
    </row>
    <row r="1709" spans="1:5" ht="66">
      <c r="A1709" s="195" t="s">
        <v>565</v>
      </c>
      <c r="B1709" s="196">
        <v>51416.400999999998</v>
      </c>
      <c r="C1709" s="196">
        <v>46023.313999999998</v>
      </c>
      <c r="D1709" s="198">
        <f t="shared" ref="D1709:D1717" si="74">C1709/B1709</f>
        <v>0.89510959742203655</v>
      </c>
      <c r="E1709" s="111" t="s">
        <v>372</v>
      </c>
    </row>
    <row r="1710" spans="1:5" ht="33">
      <c r="A1710" s="199" t="s">
        <v>566</v>
      </c>
      <c r="B1710" s="200">
        <v>13741.800000000001</v>
      </c>
      <c r="C1710" s="200">
        <v>13040.601410000001</v>
      </c>
      <c r="D1710" s="198">
        <f t="shared" si="74"/>
        <v>0.948973308445764</v>
      </c>
      <c r="E1710" s="165" t="s">
        <v>567</v>
      </c>
    </row>
    <row r="1711" spans="1:5">
      <c r="A1711" s="209" t="s">
        <v>9</v>
      </c>
      <c r="B1711" s="202">
        <v>13741.800000000001</v>
      </c>
      <c r="C1711" s="202">
        <v>13040.601410000001</v>
      </c>
      <c r="D1711" s="203">
        <f t="shared" si="74"/>
        <v>0.948973308445764</v>
      </c>
      <c r="E1711" s="216"/>
    </row>
    <row r="1712" spans="1:5">
      <c r="A1712" s="205" t="s">
        <v>11</v>
      </c>
      <c r="B1712" s="202">
        <v>13741.800000000001</v>
      </c>
      <c r="C1712" s="202">
        <v>13040.601410000001</v>
      </c>
      <c r="D1712" s="203">
        <f t="shared" si="74"/>
        <v>0.948973308445764</v>
      </c>
      <c r="E1712" s="218"/>
    </row>
    <row r="1713" spans="1:5" ht="33">
      <c r="A1713" s="199" t="s">
        <v>568</v>
      </c>
      <c r="B1713" s="200">
        <v>5892.1010000000006</v>
      </c>
      <c r="C1713" s="200">
        <v>4317.8925900000004</v>
      </c>
      <c r="D1713" s="198">
        <f t="shared" si="74"/>
        <v>0.73282732084870916</v>
      </c>
      <c r="E1713" s="165" t="s">
        <v>569</v>
      </c>
    </row>
    <row r="1714" spans="1:5">
      <c r="A1714" s="209" t="s">
        <v>9</v>
      </c>
      <c r="B1714" s="202">
        <v>5892.1010000000006</v>
      </c>
      <c r="C1714" s="202">
        <v>4317.8925900000004</v>
      </c>
      <c r="D1714" s="203">
        <f t="shared" si="74"/>
        <v>0.73282732084870916</v>
      </c>
      <c r="E1714" s="216"/>
    </row>
    <row r="1715" spans="1:5">
      <c r="A1715" s="205" t="s">
        <v>11</v>
      </c>
      <c r="B1715" s="202">
        <v>5892.1010000000006</v>
      </c>
      <c r="C1715" s="202">
        <v>4317.8925900000004</v>
      </c>
      <c r="D1715" s="203">
        <f t="shared" si="74"/>
        <v>0.73282732084870916</v>
      </c>
      <c r="E1715" s="218"/>
    </row>
    <row r="1716" spans="1:5" ht="49.5">
      <c r="A1716" s="199" t="s">
        <v>570</v>
      </c>
      <c r="B1716" s="200">
        <v>31782.5</v>
      </c>
      <c r="C1716" s="200">
        <v>28664.82</v>
      </c>
      <c r="D1716" s="198">
        <f t="shared" si="74"/>
        <v>0.90190576575159287</v>
      </c>
      <c r="E1716" s="165" t="s">
        <v>571</v>
      </c>
    </row>
    <row r="1717" spans="1:5">
      <c r="A1717" s="209" t="s">
        <v>9</v>
      </c>
      <c r="B1717" s="202">
        <v>31782.5</v>
      </c>
      <c r="C1717" s="202">
        <v>28664.82</v>
      </c>
      <c r="D1717" s="203">
        <f t="shared" si="74"/>
        <v>0.90190576575159287</v>
      </c>
      <c r="E1717" s="216"/>
    </row>
    <row r="1718" spans="1:5">
      <c r="A1718" s="205" t="s">
        <v>12</v>
      </c>
      <c r="B1718" s="202">
        <v>0</v>
      </c>
      <c r="C1718" s="202">
        <v>0</v>
      </c>
      <c r="D1718" s="203">
        <v>0</v>
      </c>
      <c r="E1718" s="216"/>
    </row>
    <row r="1719" spans="1:5">
      <c r="A1719" s="205" t="s">
        <v>10</v>
      </c>
      <c r="B1719" s="202">
        <v>0</v>
      </c>
      <c r="C1719" s="202">
        <v>0</v>
      </c>
      <c r="D1719" s="203">
        <v>0</v>
      </c>
      <c r="E1719" s="216"/>
    </row>
    <row r="1720" spans="1:5">
      <c r="A1720" s="205" t="s">
        <v>11</v>
      </c>
      <c r="B1720" s="202">
        <v>31782.5</v>
      </c>
      <c r="C1720" s="202">
        <v>28664.82</v>
      </c>
      <c r="D1720" s="203">
        <f>C1720/B1720</f>
        <v>0.90190576575159287</v>
      </c>
      <c r="E1720" s="216"/>
    </row>
    <row r="1721" spans="1:5">
      <c r="A1721" s="205" t="s">
        <v>13</v>
      </c>
      <c r="B1721" s="202">
        <v>0</v>
      </c>
      <c r="C1721" s="202">
        <v>0</v>
      </c>
      <c r="D1721" s="203">
        <v>0</v>
      </c>
      <c r="E1721" s="218"/>
    </row>
    <row r="1722" spans="1:5">
      <c r="A1722" s="199" t="s">
        <v>521</v>
      </c>
      <c r="B1722" s="200">
        <v>468491.83037999994</v>
      </c>
      <c r="C1722" s="200">
        <v>460661.49851999996</v>
      </c>
      <c r="D1722" s="198">
        <f>C1722/B1722</f>
        <v>0.98328608664606021</v>
      </c>
      <c r="E1722" s="111"/>
    </row>
    <row r="1723" spans="1:5">
      <c r="A1723" s="205" t="s">
        <v>12</v>
      </c>
      <c r="B1723" s="202">
        <v>3480.7318400000004</v>
      </c>
      <c r="C1723" s="202">
        <v>3480.7320500000001</v>
      </c>
      <c r="D1723" s="203">
        <f>C1723/B1723</f>
        <v>1.0000000603321397</v>
      </c>
      <c r="E1723" s="111"/>
    </row>
    <row r="1724" spans="1:5">
      <c r="A1724" s="205" t="s">
        <v>10</v>
      </c>
      <c r="B1724" s="202">
        <v>285176.20079000003</v>
      </c>
      <c r="C1724" s="202">
        <v>284392.71016999992</v>
      </c>
      <c r="D1724" s="203">
        <f>C1724/B1724</f>
        <v>0.99725260867551468</v>
      </c>
      <c r="E1724" s="111"/>
    </row>
    <row r="1725" spans="1:5">
      <c r="A1725" s="205" t="s">
        <v>11</v>
      </c>
      <c r="B1725" s="202">
        <v>103653.89775</v>
      </c>
      <c r="C1725" s="202">
        <v>96607.056299999982</v>
      </c>
      <c r="D1725" s="203">
        <f>C1725/B1725</f>
        <v>0.93201566363672972</v>
      </c>
      <c r="E1725" s="111"/>
    </row>
    <row r="1726" spans="1:5">
      <c r="A1726" s="205" t="s">
        <v>13</v>
      </c>
      <c r="B1726" s="202">
        <v>76181</v>
      </c>
      <c r="C1726" s="202">
        <v>76181</v>
      </c>
      <c r="D1726" s="203">
        <f>C1726/B1726</f>
        <v>1</v>
      </c>
      <c r="E1726" s="111"/>
    </row>
    <row r="1727" spans="1:5" ht="49.5" customHeight="1">
      <c r="A1727" s="245" t="s">
        <v>629</v>
      </c>
      <c r="B1727" s="245"/>
      <c r="C1727" s="245"/>
      <c r="D1727" s="245"/>
      <c r="E1727" s="245"/>
    </row>
    <row r="1728" spans="1:5" ht="31.5">
      <c r="A1728" s="112" t="s">
        <v>572</v>
      </c>
      <c r="B1728" s="113">
        <v>22919.1</v>
      </c>
      <c r="C1728" s="113">
        <v>22209.420310000001</v>
      </c>
      <c r="D1728" s="113">
        <f>C1728/B1728*100</f>
        <v>96.903544685437055</v>
      </c>
      <c r="E1728" s="113"/>
    </row>
    <row r="1729" spans="1:5">
      <c r="A1729" s="103" t="s">
        <v>573</v>
      </c>
      <c r="B1729" s="98"/>
      <c r="C1729" s="98"/>
      <c r="D1729" s="98"/>
      <c r="E1729" s="185" t="s">
        <v>574</v>
      </c>
    </row>
    <row r="1730" spans="1:5">
      <c r="A1730" s="99" t="s">
        <v>9</v>
      </c>
      <c r="B1730" s="100">
        <v>870.90000000000009</v>
      </c>
      <c r="C1730" s="100">
        <v>832.47379000000001</v>
      </c>
      <c r="D1730" s="100">
        <f>C1730/B1730*100</f>
        <v>95.58775864048684</v>
      </c>
      <c r="E1730" s="186"/>
    </row>
    <row r="1731" spans="1:5">
      <c r="A1731" s="97" t="s">
        <v>10</v>
      </c>
      <c r="B1731" s="98">
        <v>133.6</v>
      </c>
      <c r="C1731" s="101">
        <v>133.6</v>
      </c>
      <c r="D1731" s="98">
        <f>C1731*100/B1731</f>
        <v>100</v>
      </c>
      <c r="E1731" s="186"/>
    </row>
    <row r="1732" spans="1:5">
      <c r="A1732" s="97" t="s">
        <v>11</v>
      </c>
      <c r="B1732" s="98">
        <v>737.30000000000007</v>
      </c>
      <c r="C1732" s="101">
        <v>698.87378999999999</v>
      </c>
      <c r="D1732" s="98">
        <f>C1732*100/B1732</f>
        <v>94.788253085582525</v>
      </c>
      <c r="E1732" s="186"/>
    </row>
    <row r="1733" spans="1:5" ht="31.5">
      <c r="A1733" s="103" t="s">
        <v>575</v>
      </c>
      <c r="B1733" s="98"/>
      <c r="C1733" s="98"/>
      <c r="D1733" s="98"/>
      <c r="E1733" s="105"/>
    </row>
    <row r="1734" spans="1:5">
      <c r="A1734" s="99" t="s">
        <v>9</v>
      </c>
      <c r="B1734" s="100">
        <v>10620.900000000001</v>
      </c>
      <c r="C1734" s="100">
        <v>10243.05845</v>
      </c>
      <c r="D1734" s="100">
        <f>C1734/B1734*100</f>
        <v>96.44247144780573</v>
      </c>
      <c r="E1734" s="102"/>
    </row>
    <row r="1735" spans="1:5">
      <c r="A1735" s="97" t="s">
        <v>10</v>
      </c>
      <c r="B1735" s="98">
        <v>713.00000000000011</v>
      </c>
      <c r="C1735" s="101">
        <v>650.00300000000004</v>
      </c>
      <c r="D1735" s="98">
        <f>C1735/B1735*100</f>
        <v>91.164516129032251</v>
      </c>
      <c r="E1735" s="102"/>
    </row>
    <row r="1736" spans="1:5">
      <c r="A1736" s="97" t="s">
        <v>11</v>
      </c>
      <c r="B1736" s="98">
        <v>9907.9000000000015</v>
      </c>
      <c r="C1736" s="98">
        <v>9593.0554499999998</v>
      </c>
      <c r="D1736" s="98">
        <f>C1736/B1736*100</f>
        <v>96.822287770365051</v>
      </c>
      <c r="E1736" s="102"/>
    </row>
    <row r="1737" spans="1:5" ht="110.25">
      <c r="A1737" s="114" t="s">
        <v>576</v>
      </c>
      <c r="B1737" s="98"/>
      <c r="C1737" s="98"/>
      <c r="D1737" s="98"/>
      <c r="E1737" s="102" t="s">
        <v>577</v>
      </c>
    </row>
    <row r="1738" spans="1:5">
      <c r="A1738" s="99" t="s">
        <v>9</v>
      </c>
      <c r="B1738" s="100">
        <v>931.30000000000018</v>
      </c>
      <c r="C1738" s="100">
        <v>868.30300000000011</v>
      </c>
      <c r="D1738" s="100">
        <f>C1738/B1738*100</f>
        <v>93.235584666595074</v>
      </c>
      <c r="E1738" s="103"/>
    </row>
    <row r="1739" spans="1:5">
      <c r="A1739" s="97" t="s">
        <v>10</v>
      </c>
      <c r="B1739" s="98">
        <v>713.00000000000011</v>
      </c>
      <c r="C1739" s="101">
        <v>650.00300000000004</v>
      </c>
      <c r="D1739" s="98">
        <f>C1739/B1739*100</f>
        <v>91.164516129032251</v>
      </c>
      <c r="E1739" s="103"/>
    </row>
    <row r="1740" spans="1:5">
      <c r="A1740" s="97" t="s">
        <v>11</v>
      </c>
      <c r="B1740" s="98">
        <v>218.3</v>
      </c>
      <c r="C1740" s="101">
        <v>218.3</v>
      </c>
      <c r="D1740" s="98">
        <f>C1740/B1740*100</f>
        <v>100</v>
      </c>
      <c r="E1740" s="103"/>
    </row>
    <row r="1741" spans="1:5" ht="31.5">
      <c r="A1741" s="114" t="s">
        <v>578</v>
      </c>
      <c r="B1741" s="98"/>
      <c r="C1741" s="98"/>
      <c r="D1741" s="98"/>
      <c r="E1741" s="187" t="s">
        <v>579</v>
      </c>
    </row>
    <row r="1742" spans="1:5">
      <c r="A1742" s="99" t="s">
        <v>9</v>
      </c>
      <c r="B1742" s="100">
        <v>9689.6000000000022</v>
      </c>
      <c r="C1742" s="100">
        <v>9374.7554500000006</v>
      </c>
      <c r="D1742" s="100">
        <f>C1742/B1742*100</f>
        <v>96.750696107166434</v>
      </c>
      <c r="E1742" s="188"/>
    </row>
    <row r="1743" spans="1:5">
      <c r="A1743" s="97" t="s">
        <v>10</v>
      </c>
      <c r="B1743" s="98">
        <v>0</v>
      </c>
      <c r="C1743" s="101">
        <v>0</v>
      </c>
      <c r="D1743" s="100">
        <v>0</v>
      </c>
      <c r="E1743" s="188"/>
    </row>
    <row r="1744" spans="1:5">
      <c r="A1744" s="97" t="s">
        <v>11</v>
      </c>
      <c r="B1744" s="98">
        <v>9689.6000000000022</v>
      </c>
      <c r="C1744" s="101">
        <v>9374.7554500000006</v>
      </c>
      <c r="D1744" s="100">
        <f>C1744/B1744*100</f>
        <v>96.750696107166434</v>
      </c>
      <c r="E1744" s="189"/>
    </row>
    <row r="1745" spans="1:5" ht="110.25">
      <c r="A1745" s="103" t="s">
        <v>580</v>
      </c>
      <c r="B1745" s="98"/>
      <c r="C1745" s="98"/>
      <c r="D1745" s="98"/>
      <c r="E1745" s="179" t="s">
        <v>581</v>
      </c>
    </row>
    <row r="1746" spans="1:5">
      <c r="A1746" s="103" t="s">
        <v>9</v>
      </c>
      <c r="B1746" s="100">
        <v>1665.4</v>
      </c>
      <c r="C1746" s="100">
        <v>1624.9522099999999</v>
      </c>
      <c r="D1746" s="100">
        <f>C1746/B1746*100</f>
        <v>97.571286777951244</v>
      </c>
      <c r="E1746" s="190"/>
    </row>
    <row r="1747" spans="1:5">
      <c r="A1747" s="97" t="s">
        <v>10</v>
      </c>
      <c r="B1747" s="98">
        <v>1665.4</v>
      </c>
      <c r="C1747" s="101">
        <v>1624.9522099999999</v>
      </c>
      <c r="D1747" s="98">
        <f>C1747/B1747*100</f>
        <v>97.571286777951244</v>
      </c>
      <c r="E1747" s="181"/>
    </row>
    <row r="1748" spans="1:5" ht="63">
      <c r="A1748" s="103" t="s">
        <v>582</v>
      </c>
      <c r="B1748" s="98"/>
      <c r="C1748" s="98"/>
      <c r="D1748" s="101"/>
      <c r="E1748" s="182" t="s">
        <v>583</v>
      </c>
    </row>
    <row r="1749" spans="1:5">
      <c r="A1749" s="103" t="s">
        <v>9</v>
      </c>
      <c r="B1749" s="100">
        <v>3.7</v>
      </c>
      <c r="C1749" s="100">
        <v>3.7</v>
      </c>
      <c r="D1749" s="108">
        <f>C1749/B1749*100</f>
        <v>100</v>
      </c>
      <c r="E1749" s="183"/>
    </row>
    <row r="1750" spans="1:5">
      <c r="A1750" s="97" t="s">
        <v>12</v>
      </c>
      <c r="B1750" s="98">
        <v>3.7</v>
      </c>
      <c r="C1750" s="101">
        <v>3.7</v>
      </c>
      <c r="D1750" s="98">
        <f>C1750/B1750*100</f>
        <v>100</v>
      </c>
      <c r="E1750" s="191"/>
    </row>
    <row r="1751" spans="1:5" ht="47.25">
      <c r="A1751" s="103" t="s">
        <v>584</v>
      </c>
      <c r="B1751" s="101"/>
      <c r="C1751" s="101"/>
      <c r="D1751" s="101"/>
      <c r="E1751" s="101"/>
    </row>
    <row r="1752" spans="1:5">
      <c r="A1752" s="99" t="s">
        <v>9</v>
      </c>
      <c r="B1752" s="100">
        <v>183.1</v>
      </c>
      <c r="C1752" s="100">
        <v>183.1</v>
      </c>
      <c r="D1752" s="110">
        <f>C1752/B1752*100</f>
        <v>100</v>
      </c>
      <c r="E1752" s="103"/>
    </row>
    <row r="1753" spans="1:5">
      <c r="A1753" s="97" t="s">
        <v>11</v>
      </c>
      <c r="B1753" s="98">
        <v>183.1</v>
      </c>
      <c r="C1753" s="98">
        <v>183.1</v>
      </c>
      <c r="D1753" s="98">
        <f>C1753/B1753*100</f>
        <v>100</v>
      </c>
      <c r="E1753" s="103"/>
    </row>
    <row r="1754" spans="1:5" ht="31.5">
      <c r="A1754" s="114" t="s">
        <v>585</v>
      </c>
      <c r="B1754" s="98"/>
      <c r="C1754" s="98"/>
      <c r="D1754" s="98"/>
      <c r="E1754" s="179" t="s">
        <v>586</v>
      </c>
    </row>
    <row r="1755" spans="1:5">
      <c r="A1755" s="99" t="s">
        <v>9</v>
      </c>
      <c r="B1755" s="100">
        <v>100</v>
      </c>
      <c r="C1755" s="100">
        <v>100</v>
      </c>
      <c r="D1755" s="110">
        <f>C1755/B1755*100</f>
        <v>100</v>
      </c>
      <c r="E1755" s="180"/>
    </row>
    <row r="1756" spans="1:5">
      <c r="A1756" s="97" t="s">
        <v>11</v>
      </c>
      <c r="B1756" s="98">
        <v>100</v>
      </c>
      <c r="C1756" s="101">
        <v>100</v>
      </c>
      <c r="D1756" s="98">
        <f>C1756/B1756*100</f>
        <v>100</v>
      </c>
      <c r="E1756" s="181"/>
    </row>
    <row r="1757" spans="1:5" ht="31.5">
      <c r="A1757" s="114" t="s">
        <v>587</v>
      </c>
      <c r="B1757" s="98"/>
      <c r="C1757" s="98"/>
      <c r="D1757" s="98"/>
      <c r="E1757" s="179"/>
    </row>
    <row r="1758" spans="1:5">
      <c r="A1758" s="99" t="s">
        <v>9</v>
      </c>
      <c r="B1758" s="100">
        <v>0</v>
      </c>
      <c r="C1758" s="100">
        <v>0</v>
      </c>
      <c r="D1758" s="110">
        <v>0</v>
      </c>
      <c r="E1758" s="180"/>
    </row>
    <row r="1759" spans="1:5">
      <c r="A1759" s="97" t="s">
        <v>11</v>
      </c>
      <c r="B1759" s="98">
        <v>0</v>
      </c>
      <c r="C1759" s="101">
        <v>0</v>
      </c>
      <c r="D1759" s="98">
        <v>0</v>
      </c>
      <c r="E1759" s="181"/>
    </row>
    <row r="1760" spans="1:5" ht="110.25">
      <c r="A1760" s="97" t="s">
        <v>588</v>
      </c>
      <c r="B1760" s="98"/>
      <c r="C1760" s="101"/>
      <c r="D1760" s="98"/>
      <c r="E1760" s="115" t="s">
        <v>589</v>
      </c>
    </row>
    <row r="1761" spans="1:5">
      <c r="A1761" s="99" t="s">
        <v>9</v>
      </c>
      <c r="B1761" s="100">
        <v>83.1</v>
      </c>
      <c r="C1761" s="100">
        <v>83.1</v>
      </c>
      <c r="D1761" s="100">
        <f>C1761/B1761*100</f>
        <v>100</v>
      </c>
      <c r="E1761" s="131"/>
    </row>
    <row r="1762" spans="1:5">
      <c r="A1762" s="97" t="s">
        <v>11</v>
      </c>
      <c r="B1762" s="98">
        <v>83.1</v>
      </c>
      <c r="C1762" s="101">
        <v>83.1</v>
      </c>
      <c r="D1762" s="98">
        <f>C1762/B1762*100</f>
        <v>100</v>
      </c>
      <c r="E1762" s="131"/>
    </row>
    <row r="1763" spans="1:5" ht="63">
      <c r="A1763" s="103" t="s">
        <v>590</v>
      </c>
      <c r="B1763" s="98"/>
      <c r="C1763" s="98"/>
      <c r="D1763" s="98"/>
      <c r="E1763" s="101"/>
    </row>
    <row r="1764" spans="1:5">
      <c r="A1764" s="99" t="s">
        <v>9</v>
      </c>
      <c r="B1764" s="100">
        <v>9060.5</v>
      </c>
      <c r="C1764" s="100">
        <v>8810.8750600000003</v>
      </c>
      <c r="D1764" s="110">
        <f>C1764/B1764*100</f>
        <v>97.24490988356051</v>
      </c>
      <c r="E1764" s="103"/>
    </row>
    <row r="1765" spans="1:5">
      <c r="A1765" s="99" t="s">
        <v>10</v>
      </c>
      <c r="B1765" s="98">
        <v>3929.5</v>
      </c>
      <c r="C1765" s="98">
        <v>3721.42661</v>
      </c>
      <c r="D1765" s="116">
        <f>C1765/B1765*100</f>
        <v>94.704838020104347</v>
      </c>
      <c r="E1765" s="103"/>
    </row>
    <row r="1766" spans="1:5">
      <c r="A1766" s="99" t="s">
        <v>11</v>
      </c>
      <c r="B1766" s="98">
        <v>5131</v>
      </c>
      <c r="C1766" s="98">
        <v>5089.4484500000008</v>
      </c>
      <c r="D1766" s="116">
        <f>C1766/B1766*100</f>
        <v>99.190186123562668</v>
      </c>
      <c r="E1766" s="103"/>
    </row>
    <row r="1767" spans="1:5" ht="189">
      <c r="A1767" s="97" t="s">
        <v>591</v>
      </c>
      <c r="B1767" s="98"/>
      <c r="C1767" s="101"/>
      <c r="D1767" s="116"/>
      <c r="E1767" s="114" t="s">
        <v>592</v>
      </c>
    </row>
    <row r="1768" spans="1:5">
      <c r="A1768" s="99" t="s">
        <v>9</v>
      </c>
      <c r="B1768" s="100">
        <v>1580.4</v>
      </c>
      <c r="C1768" s="108">
        <v>1330.8571099999999</v>
      </c>
      <c r="D1768" s="110">
        <f>C1768/B1768*100</f>
        <v>84.210143634522893</v>
      </c>
      <c r="E1768" s="103"/>
    </row>
    <row r="1769" spans="1:5">
      <c r="A1769" s="97" t="s">
        <v>10</v>
      </c>
      <c r="B1769" s="98">
        <v>1264.3</v>
      </c>
      <c r="C1769" s="101">
        <v>1056.23</v>
      </c>
      <c r="D1769" s="116">
        <f>C1769/B1769*100</f>
        <v>83.542671834216563</v>
      </c>
      <c r="E1769" s="103"/>
    </row>
    <row r="1770" spans="1:5">
      <c r="A1770" s="97" t="s">
        <v>11</v>
      </c>
      <c r="B1770" s="98">
        <v>316.10000000000002</v>
      </c>
      <c r="C1770" s="101">
        <v>274.62711000000002</v>
      </c>
      <c r="D1770" s="116">
        <f>C1770/B1770*100</f>
        <v>86.8798196773173</v>
      </c>
      <c r="E1770" s="103"/>
    </row>
    <row r="1771" spans="1:5" ht="236.25">
      <c r="A1771" s="97" t="s">
        <v>593</v>
      </c>
      <c r="B1771" s="98"/>
      <c r="C1771" s="101"/>
      <c r="D1771" s="116"/>
      <c r="E1771" s="114" t="s">
        <v>594</v>
      </c>
    </row>
    <row r="1772" spans="1:5">
      <c r="A1772" s="99" t="s">
        <v>9</v>
      </c>
      <c r="B1772" s="100">
        <v>7480.0999999999995</v>
      </c>
      <c r="C1772" s="108">
        <v>7480.0179500000004</v>
      </c>
      <c r="D1772" s="110">
        <f>C1772/B1772*100</f>
        <v>99.998903089530899</v>
      </c>
      <c r="E1772" s="114"/>
    </row>
    <row r="1773" spans="1:5">
      <c r="A1773" s="97" t="s">
        <v>10</v>
      </c>
      <c r="B1773" s="98">
        <v>2665.2</v>
      </c>
      <c r="C1773" s="101">
        <v>2665.19661</v>
      </c>
      <c r="D1773" s="116">
        <f>C1773/B1773*100</f>
        <v>99.999872805042784</v>
      </c>
      <c r="E1773" s="114"/>
    </row>
    <row r="1774" spans="1:5">
      <c r="A1774" s="97" t="s">
        <v>11</v>
      </c>
      <c r="B1774" s="98">
        <v>4814.8999999999996</v>
      </c>
      <c r="C1774" s="101">
        <v>4814.8213400000004</v>
      </c>
      <c r="D1774" s="116">
        <f>C1774/B1774*100</f>
        <v>99.99836632121125</v>
      </c>
      <c r="E1774" s="114"/>
    </row>
    <row r="1775" spans="1:5" ht="31.5">
      <c r="A1775" s="103" t="s">
        <v>595</v>
      </c>
      <c r="B1775" s="100">
        <v>514.6</v>
      </c>
      <c r="C1775" s="100">
        <v>511.26080000000002</v>
      </c>
      <c r="D1775" s="100">
        <f>C1775/B1775*100</f>
        <v>99.351107656432177</v>
      </c>
      <c r="E1775" s="117"/>
    </row>
    <row r="1776" spans="1:5" ht="31.5">
      <c r="A1776" s="114" t="s">
        <v>596</v>
      </c>
      <c r="B1776" s="98"/>
      <c r="C1776" s="98"/>
      <c r="D1776" s="98"/>
      <c r="E1776" s="105" t="s">
        <v>597</v>
      </c>
    </row>
    <row r="1777" spans="1:5">
      <c r="A1777" s="103" t="s">
        <v>9</v>
      </c>
      <c r="B1777" s="100">
        <v>33.299999999999997</v>
      </c>
      <c r="C1777" s="100">
        <v>29.960799999999999</v>
      </c>
      <c r="D1777" s="100">
        <f>C1777/B1777*100</f>
        <v>89.972372372372377</v>
      </c>
      <c r="E1777" s="100"/>
    </row>
    <row r="1778" spans="1:5">
      <c r="A1778" s="97" t="s">
        <v>11</v>
      </c>
      <c r="B1778" s="98">
        <v>33.299999999999997</v>
      </c>
      <c r="C1778" s="118">
        <v>29.960799999999999</v>
      </c>
      <c r="D1778" s="116">
        <f>C1778/B1778*100</f>
        <v>89.972372372372377</v>
      </c>
      <c r="E1778" s="103"/>
    </row>
    <row r="1779" spans="1:5" ht="63">
      <c r="A1779" s="114" t="s">
        <v>598</v>
      </c>
      <c r="B1779" s="98"/>
      <c r="C1779" s="98"/>
      <c r="D1779" s="98"/>
      <c r="E1779" s="105"/>
    </row>
    <row r="1780" spans="1:5">
      <c r="A1780" s="103" t="s">
        <v>9</v>
      </c>
      <c r="B1780" s="100">
        <v>0</v>
      </c>
      <c r="C1780" s="100">
        <v>0</v>
      </c>
      <c r="D1780" s="100">
        <v>0</v>
      </c>
      <c r="E1780" s="105"/>
    </row>
    <row r="1781" spans="1:5">
      <c r="A1781" s="97" t="s">
        <v>11</v>
      </c>
      <c r="B1781" s="98">
        <v>0</v>
      </c>
      <c r="C1781" s="101">
        <v>0</v>
      </c>
      <c r="D1781" s="98">
        <v>0</v>
      </c>
      <c r="E1781" s="103"/>
    </row>
    <row r="1782" spans="1:5" ht="63">
      <c r="A1782" s="114" t="s">
        <v>599</v>
      </c>
      <c r="B1782" s="98"/>
      <c r="C1782" s="98"/>
      <c r="D1782" s="98"/>
      <c r="E1782" s="105"/>
    </row>
    <row r="1783" spans="1:5">
      <c r="A1783" s="103" t="s">
        <v>9</v>
      </c>
      <c r="B1783" s="100">
        <v>0</v>
      </c>
      <c r="C1783" s="100">
        <v>0</v>
      </c>
      <c r="D1783" s="100">
        <v>0</v>
      </c>
      <c r="E1783" s="105"/>
    </row>
    <row r="1784" spans="1:5">
      <c r="A1784" s="97" t="s">
        <v>11</v>
      </c>
      <c r="B1784" s="98">
        <v>0</v>
      </c>
      <c r="C1784" s="101">
        <v>0</v>
      </c>
      <c r="D1784" s="116">
        <v>0</v>
      </c>
      <c r="E1784" s="103"/>
    </row>
    <row r="1785" spans="1:5" ht="126">
      <c r="A1785" s="114" t="s">
        <v>600</v>
      </c>
      <c r="B1785" s="98"/>
      <c r="C1785" s="98"/>
      <c r="D1785" s="98"/>
      <c r="E1785" s="105" t="s">
        <v>601</v>
      </c>
    </row>
    <row r="1786" spans="1:5">
      <c r="A1786" s="103" t="s">
        <v>9</v>
      </c>
      <c r="B1786" s="100">
        <v>316.3</v>
      </c>
      <c r="C1786" s="100">
        <v>316.3</v>
      </c>
      <c r="D1786" s="100">
        <f>C1786/B1786*100</f>
        <v>100</v>
      </c>
      <c r="E1786" s="105"/>
    </row>
    <row r="1787" spans="1:5">
      <c r="A1787" s="97" t="s">
        <v>11</v>
      </c>
      <c r="B1787" s="98">
        <v>316.3</v>
      </c>
      <c r="C1787" s="101">
        <v>316.3</v>
      </c>
      <c r="D1787" s="98">
        <f>C1787/B1787*100</f>
        <v>100</v>
      </c>
      <c r="E1787" s="103"/>
    </row>
    <row r="1788" spans="1:5" ht="31.5">
      <c r="A1788" s="114" t="s">
        <v>602</v>
      </c>
      <c r="B1788" s="98"/>
      <c r="C1788" s="98"/>
      <c r="D1788" s="98"/>
      <c r="E1788" s="105" t="s">
        <v>603</v>
      </c>
    </row>
    <row r="1789" spans="1:5">
      <c r="A1789" s="103" t="s">
        <v>9</v>
      </c>
      <c r="B1789" s="100">
        <v>165</v>
      </c>
      <c r="C1789" s="100">
        <v>165</v>
      </c>
      <c r="D1789" s="100">
        <f>C1789/B1789*100</f>
        <v>100</v>
      </c>
      <c r="E1789" s="105"/>
    </row>
    <row r="1790" spans="1:5">
      <c r="A1790" s="97" t="s">
        <v>11</v>
      </c>
      <c r="B1790" s="98">
        <v>165</v>
      </c>
      <c r="C1790" s="101">
        <v>165</v>
      </c>
      <c r="D1790" s="116">
        <f>C1790/B1790*100</f>
        <v>100</v>
      </c>
      <c r="E1790" s="103"/>
    </row>
    <row r="1791" spans="1:5" ht="31.5">
      <c r="A1791" s="119" t="s">
        <v>604</v>
      </c>
      <c r="B1791" s="113">
        <v>738.5</v>
      </c>
      <c r="C1791" s="120">
        <v>738.49800000000005</v>
      </c>
      <c r="D1791" s="120">
        <f>C1791/B1791*100</f>
        <v>99.999729180771851</v>
      </c>
      <c r="E1791" s="113"/>
    </row>
    <row r="1792" spans="1:5" ht="31.5">
      <c r="A1792" s="103" t="s">
        <v>605</v>
      </c>
      <c r="B1792" s="100">
        <v>150.4</v>
      </c>
      <c r="C1792" s="100">
        <v>150.4</v>
      </c>
      <c r="D1792" s="108">
        <f>C1792*100/B1792</f>
        <v>100</v>
      </c>
      <c r="E1792" s="105"/>
    </row>
    <row r="1793" spans="1:5" ht="126">
      <c r="A1793" s="114" t="s">
        <v>606</v>
      </c>
      <c r="B1793" s="98"/>
      <c r="C1793" s="98"/>
      <c r="D1793" s="98"/>
      <c r="E1793" s="105" t="s">
        <v>607</v>
      </c>
    </row>
    <row r="1794" spans="1:5">
      <c r="A1794" s="99" t="s">
        <v>9</v>
      </c>
      <c r="B1794" s="100">
        <v>150.4</v>
      </c>
      <c r="C1794" s="100">
        <v>150.4</v>
      </c>
      <c r="D1794" s="100">
        <f>C1794/B1794*100</f>
        <v>100</v>
      </c>
      <c r="E1794" s="103"/>
    </row>
    <row r="1795" spans="1:5">
      <c r="A1795" s="97" t="s">
        <v>608</v>
      </c>
      <c r="B1795" s="98">
        <v>150.4</v>
      </c>
      <c r="C1795" s="101">
        <v>150.4</v>
      </c>
      <c r="D1795" s="98">
        <f>C1795/B1795*100</f>
        <v>100</v>
      </c>
      <c r="E1795" s="103"/>
    </row>
    <row r="1796" spans="1:5" ht="31.5">
      <c r="A1796" s="103" t="s">
        <v>609</v>
      </c>
      <c r="B1796" s="100">
        <v>130.70000000000002</v>
      </c>
      <c r="C1796" s="100">
        <v>130.69999999999999</v>
      </c>
      <c r="D1796" s="100">
        <f>C1796/B1796*100</f>
        <v>99.999999999999972</v>
      </c>
      <c r="E1796" s="132"/>
    </row>
    <row r="1797" spans="1:5" ht="63">
      <c r="A1797" s="114" t="s">
        <v>610</v>
      </c>
      <c r="B1797" s="121"/>
      <c r="C1797" s="98"/>
      <c r="D1797" s="98"/>
      <c r="E1797" s="122" t="s">
        <v>611</v>
      </c>
    </row>
    <row r="1798" spans="1:5">
      <c r="A1798" s="99" t="s">
        <v>9</v>
      </c>
      <c r="B1798" s="100">
        <v>130.70000000000002</v>
      </c>
      <c r="C1798" s="100">
        <v>130.69999999999999</v>
      </c>
      <c r="D1798" s="100">
        <f>D1799</f>
        <v>99.999999999999972</v>
      </c>
      <c r="E1798" s="123"/>
    </row>
    <row r="1799" spans="1:5">
      <c r="A1799" s="97" t="s">
        <v>11</v>
      </c>
      <c r="B1799" s="98">
        <v>130.70000000000002</v>
      </c>
      <c r="C1799" s="101">
        <v>130.69999999999999</v>
      </c>
      <c r="D1799" s="98">
        <f>C1799/B1799*100</f>
        <v>99.999999999999972</v>
      </c>
      <c r="E1799" s="133"/>
    </row>
    <row r="1800" spans="1:5" ht="47.25">
      <c r="A1800" s="103" t="s">
        <v>612</v>
      </c>
      <c r="B1800" s="100">
        <v>457.4</v>
      </c>
      <c r="C1800" s="98">
        <v>457.39800000000002</v>
      </c>
      <c r="D1800" s="98">
        <f>C1800/B1800*100</f>
        <v>99.999562745955402</v>
      </c>
      <c r="E1800" s="132"/>
    </row>
    <row r="1801" spans="1:5" ht="47.25">
      <c r="A1801" s="114" t="s">
        <v>613</v>
      </c>
      <c r="B1801" s="98"/>
      <c r="C1801" s="98"/>
      <c r="D1801" s="98"/>
      <c r="E1801" s="124" t="s">
        <v>614</v>
      </c>
    </row>
    <row r="1802" spans="1:5">
      <c r="A1802" s="103" t="s">
        <v>9</v>
      </c>
      <c r="B1802" s="100">
        <v>109</v>
      </c>
      <c r="C1802" s="100">
        <v>109</v>
      </c>
      <c r="D1802" s="100">
        <f>C1802/B1802*100</f>
        <v>100</v>
      </c>
      <c r="E1802" s="124"/>
    </row>
    <row r="1803" spans="1:5">
      <c r="A1803" s="97" t="s">
        <v>11</v>
      </c>
      <c r="B1803" s="98">
        <v>109</v>
      </c>
      <c r="C1803" s="101">
        <v>109</v>
      </c>
      <c r="D1803" s="98">
        <f>C1803/B1803*100</f>
        <v>100</v>
      </c>
      <c r="E1803" s="103"/>
    </row>
    <row r="1804" spans="1:5" ht="31.5">
      <c r="A1804" s="97" t="s">
        <v>615</v>
      </c>
      <c r="B1804" s="98"/>
      <c r="C1804" s="98"/>
      <c r="D1804" s="98"/>
      <c r="E1804" s="182" t="s">
        <v>616</v>
      </c>
    </row>
    <row r="1805" spans="1:5">
      <c r="A1805" s="99" t="s">
        <v>9</v>
      </c>
      <c r="B1805" s="100">
        <v>81.099999999999994</v>
      </c>
      <c r="C1805" s="100">
        <v>81.099999999999994</v>
      </c>
      <c r="D1805" s="100">
        <f>C1805/B1805*100</f>
        <v>100</v>
      </c>
      <c r="E1805" s="183"/>
    </row>
    <row r="1806" spans="1:5">
      <c r="A1806" s="97" t="s">
        <v>11</v>
      </c>
      <c r="B1806" s="98">
        <v>81.099999999999994</v>
      </c>
      <c r="C1806" s="101">
        <v>81.099999999999994</v>
      </c>
      <c r="D1806" s="98">
        <f>C1806/B1806*100</f>
        <v>100</v>
      </c>
      <c r="E1806" s="184"/>
    </row>
    <row r="1807" spans="1:5" ht="31.5">
      <c r="A1807" s="114" t="s">
        <v>617</v>
      </c>
      <c r="B1807" s="98"/>
      <c r="C1807" s="98"/>
      <c r="D1807" s="98"/>
      <c r="E1807" s="106" t="s">
        <v>618</v>
      </c>
    </row>
    <row r="1808" spans="1:5">
      <c r="A1808" s="99" t="s">
        <v>9</v>
      </c>
      <c r="B1808" s="110">
        <v>170</v>
      </c>
      <c r="C1808" s="110">
        <v>170</v>
      </c>
      <c r="D1808" s="110">
        <f>C1808/B1808*100</f>
        <v>100</v>
      </c>
      <c r="E1808" s="125"/>
    </row>
    <row r="1809" spans="1:5">
      <c r="A1809" s="97" t="s">
        <v>11</v>
      </c>
      <c r="B1809" s="116">
        <v>170</v>
      </c>
      <c r="C1809" s="126">
        <v>170</v>
      </c>
      <c r="D1809" s="116">
        <f>C1809/B1809*100</f>
        <v>100</v>
      </c>
      <c r="E1809" s="114"/>
    </row>
    <row r="1810" spans="1:5" ht="78.75">
      <c r="A1810" s="114" t="s">
        <v>619</v>
      </c>
      <c r="B1810" s="98"/>
      <c r="C1810" s="126"/>
      <c r="D1810" s="98"/>
      <c r="E1810" s="106" t="s">
        <v>620</v>
      </c>
    </row>
    <row r="1811" spans="1:5">
      <c r="A1811" s="103" t="s">
        <v>9</v>
      </c>
      <c r="B1811" s="100">
        <v>85.500000000000014</v>
      </c>
      <c r="C1811" s="100">
        <v>85.49799999999999</v>
      </c>
      <c r="D1811" s="100">
        <f>C1811/B1811*100</f>
        <v>99.997660818713413</v>
      </c>
      <c r="E1811" s="106"/>
    </row>
    <row r="1812" spans="1:5">
      <c r="A1812" s="97" t="s">
        <v>11</v>
      </c>
      <c r="B1812" s="98">
        <v>85.500000000000014</v>
      </c>
      <c r="C1812" s="126">
        <v>85.49799999999999</v>
      </c>
      <c r="D1812" s="116">
        <f>C1812/B1812*100</f>
        <v>99.997660818713413</v>
      </c>
      <c r="E1812" s="103"/>
    </row>
    <row r="1813" spans="1:5" ht="31.5">
      <c r="A1813" s="114" t="s">
        <v>621</v>
      </c>
      <c r="B1813" s="98"/>
      <c r="C1813" s="126"/>
      <c r="D1813" s="98"/>
      <c r="E1813" s="105" t="s">
        <v>622</v>
      </c>
    </row>
    <row r="1814" spans="1:5">
      <c r="A1814" s="103" t="s">
        <v>9</v>
      </c>
      <c r="B1814" s="100">
        <v>11.8</v>
      </c>
      <c r="C1814" s="100">
        <v>11.8</v>
      </c>
      <c r="D1814" s="100">
        <f>C1814/B1814*100</f>
        <v>100</v>
      </c>
      <c r="E1814" s="105"/>
    </row>
    <row r="1815" spans="1:5">
      <c r="A1815" s="97" t="s">
        <v>11</v>
      </c>
      <c r="B1815" s="98">
        <v>11.8</v>
      </c>
      <c r="C1815" s="126">
        <v>11.8</v>
      </c>
      <c r="D1815" s="116">
        <f>C1815/B1815*100</f>
        <v>100</v>
      </c>
      <c r="E1815" s="103"/>
    </row>
    <row r="1816" spans="1:5" ht="63">
      <c r="A1816" s="119" t="s">
        <v>623</v>
      </c>
      <c r="B1816" s="113">
        <v>3444.4999999999995</v>
      </c>
      <c r="C1816" s="113">
        <v>3184.33952</v>
      </c>
      <c r="D1816" s="113">
        <f>C1816/B1816*100</f>
        <v>92.447075627812467</v>
      </c>
      <c r="E1816" s="113"/>
    </row>
    <row r="1817" spans="1:5" ht="63">
      <c r="A1817" s="114" t="s">
        <v>624</v>
      </c>
      <c r="B1817" s="98"/>
      <c r="C1817" s="126"/>
      <c r="D1817" s="98"/>
      <c r="E1817" s="127" t="s">
        <v>625</v>
      </c>
    </row>
    <row r="1818" spans="1:5">
      <c r="A1818" s="99" t="s">
        <v>9</v>
      </c>
      <c r="B1818" s="100">
        <v>3444.4999999999995</v>
      </c>
      <c r="C1818" s="100">
        <v>3184.33952</v>
      </c>
      <c r="D1818" s="100">
        <f>C1818/B1818*100</f>
        <v>92.447075627812467</v>
      </c>
      <c r="E1818" s="123"/>
    </row>
    <row r="1819" spans="1:5">
      <c r="A1819" s="97" t="s">
        <v>11</v>
      </c>
      <c r="B1819" s="98">
        <v>3444.4999999999995</v>
      </c>
      <c r="C1819" s="126">
        <v>3184.33952</v>
      </c>
      <c r="D1819" s="98">
        <f>C1819/B1819*100</f>
        <v>92.447075627812467</v>
      </c>
      <c r="E1819" s="133"/>
    </row>
    <row r="1820" spans="1:5" ht="31.5">
      <c r="A1820" s="128" t="s">
        <v>626</v>
      </c>
      <c r="B1820" s="98"/>
      <c r="C1820" s="126"/>
      <c r="D1820" s="98"/>
      <c r="E1820" s="127"/>
    </row>
    <row r="1821" spans="1:5">
      <c r="A1821" s="129" t="s">
        <v>9</v>
      </c>
      <c r="B1821" s="98">
        <v>0</v>
      </c>
      <c r="C1821" s="98">
        <v>0</v>
      </c>
      <c r="D1821" s="98">
        <v>0</v>
      </c>
      <c r="E1821" s="130"/>
    </row>
    <row r="1822" spans="1:5">
      <c r="A1822" s="128" t="s">
        <v>12</v>
      </c>
      <c r="B1822" s="98">
        <v>0</v>
      </c>
      <c r="C1822" s="126">
        <v>0</v>
      </c>
      <c r="D1822" s="98">
        <v>0</v>
      </c>
      <c r="E1822" s="130"/>
    </row>
    <row r="1823" spans="1:5">
      <c r="A1823" s="97" t="s">
        <v>627</v>
      </c>
      <c r="B1823" s="98">
        <v>0</v>
      </c>
      <c r="C1823" s="126">
        <v>0</v>
      </c>
      <c r="D1823" s="98">
        <v>0</v>
      </c>
      <c r="E1823" s="130"/>
    </row>
    <row r="1824" spans="1:5">
      <c r="A1824" s="192" t="s">
        <v>628</v>
      </c>
      <c r="B1824" s="113">
        <v>27102.1</v>
      </c>
      <c r="C1824" s="193">
        <v>26132.257830000002</v>
      </c>
      <c r="D1824" s="113">
        <f>C1824/B1824*100</f>
        <v>96.421523904051725</v>
      </c>
      <c r="E1824" s="113"/>
    </row>
    <row r="1825" spans="1:5">
      <c r="A1825" s="99" t="s">
        <v>9</v>
      </c>
      <c r="B1825" s="100">
        <v>27102.100000000006</v>
      </c>
      <c r="C1825" s="100">
        <v>26132.257830000002</v>
      </c>
      <c r="D1825" s="100">
        <f>C1825/B1825*100</f>
        <v>96.421523904051696</v>
      </c>
      <c r="E1825" s="194"/>
    </row>
    <row r="1826" spans="1:5">
      <c r="A1826" s="97" t="s">
        <v>12</v>
      </c>
      <c r="B1826" s="98">
        <v>3.7</v>
      </c>
      <c r="C1826" s="98">
        <v>3.7</v>
      </c>
      <c r="D1826" s="98">
        <f>D1749</f>
        <v>100</v>
      </c>
      <c r="E1826" s="194"/>
    </row>
    <row r="1827" spans="1:5">
      <c r="A1827" s="97" t="s">
        <v>10</v>
      </c>
      <c r="B1827" s="98">
        <v>6441.5</v>
      </c>
      <c r="C1827" s="98">
        <v>6129.98182</v>
      </c>
      <c r="D1827" s="98">
        <f>C1827/B1827*100</f>
        <v>95.163887603818992</v>
      </c>
      <c r="E1827" s="194"/>
    </row>
    <row r="1828" spans="1:5">
      <c r="A1828" s="97" t="s">
        <v>11</v>
      </c>
      <c r="B1828" s="98">
        <v>20656.900000000005</v>
      </c>
      <c r="C1828" s="98">
        <v>19998.576010000001</v>
      </c>
      <c r="D1828" s="98">
        <f>C1828/B1828*100</f>
        <v>96.813055250303748</v>
      </c>
      <c r="E1828" s="194"/>
    </row>
    <row r="1829" spans="1:5" ht="17.25" thickBot="1">
      <c r="A1829" s="550"/>
      <c r="B1829" s="551"/>
      <c r="C1829" s="551"/>
      <c r="D1829" s="551"/>
    </row>
    <row r="1830" spans="1:5" ht="26.25" customHeight="1">
      <c r="A1830" s="552" t="s">
        <v>630</v>
      </c>
      <c r="B1830" s="553">
        <f>B1824+B1722+B1609+B1566+B1470+B1371+B1209+B1155+B939+B840+B690+B490+B350+B340+B307+B277+B227+B149+B131+B65</f>
        <v>5225396.1432599984</v>
      </c>
      <c r="C1830" s="553">
        <f>C1824+C1722+C1609+C1566+C1470+C1371+C1209+C1155+C939+C840+C690+C490+C350+C340+C307+C277+C227+C149+C131+C65</f>
        <v>4930521.9449700005</v>
      </c>
      <c r="D1830" s="554">
        <f t="shared" ref="D1830:D1835" si="75">C1830/B1830*100</f>
        <v>94.356902515987372</v>
      </c>
    </row>
    <row r="1831" spans="1:5">
      <c r="A1831" s="555" t="s">
        <v>631</v>
      </c>
      <c r="B1831" s="556">
        <f>B1826+B1723+B1569+B1372+B1158+B942+B694+B493+B353+B308+B152+B134+B68</f>
        <v>11271.37184</v>
      </c>
      <c r="C1831" s="556">
        <f>C1826+C1723+C1569+C1372+C1158+C942+C694+C493+C353+C308+C152+C134+C68</f>
        <v>11188.962930000002</v>
      </c>
      <c r="D1831" s="557">
        <f t="shared" si="75"/>
        <v>99.268865306106363</v>
      </c>
    </row>
    <row r="1832" spans="1:5">
      <c r="A1832" s="555" t="s">
        <v>632</v>
      </c>
      <c r="B1832" s="556">
        <f>B1827+B1724+B1567+B1471+B1373+B1211+B1156+B940+B842+B691+B491+B351+B341+B309</f>
        <v>1983055.1227399996</v>
      </c>
      <c r="C1832" s="556">
        <f>C1827+C1724+C1567+C1471+C1373+C1211+C1156+C940+C842+C691+C491+C351+C341+C309</f>
        <v>1967258.4909099999</v>
      </c>
      <c r="D1832" s="557">
        <f t="shared" si="75"/>
        <v>99.203419428494087</v>
      </c>
    </row>
    <row r="1833" spans="1:5">
      <c r="A1833" s="555" t="s">
        <v>633</v>
      </c>
      <c r="B1833" s="556">
        <f>B1828+B1725+B1609+B1568+B1472+B1374+B1212+B1157+B941+B843+B692+B492+B352+B342+B310+B278+B228+B151+B133+B67</f>
        <v>1972991.5638800003</v>
      </c>
      <c r="C1833" s="556">
        <f>C1828+C1725+C1609+C1568+C1472+C1374+C1212+C1157+C941+C843+C692+C492+C352+C342+C310+C278+C228+C151+C133+C67</f>
        <v>1866280.3511299998</v>
      </c>
      <c r="D1833" s="557">
        <f t="shared" si="75"/>
        <v>94.591400454842969</v>
      </c>
    </row>
    <row r="1834" spans="1:5">
      <c r="A1834" s="555" t="s">
        <v>634</v>
      </c>
      <c r="B1834" s="558">
        <f>B1726+B1570+B1377+B1213+B1159+B943+B695+B494+B135+B69</f>
        <v>1257628.8348000001</v>
      </c>
      <c r="C1834" s="558">
        <f>C1726+C1570+C1377+C1213+C1159+C943+C695+C494+C135+C69</f>
        <v>1085344.8900000001</v>
      </c>
      <c r="D1834" s="557">
        <f t="shared" si="75"/>
        <v>86.30089100752862</v>
      </c>
    </row>
    <row r="1835" spans="1:5" ht="17.25" thickBot="1">
      <c r="A1835" s="559" t="s">
        <v>635</v>
      </c>
      <c r="B1835" s="560">
        <f>B1376+B1210</f>
        <v>449.25</v>
      </c>
      <c r="C1835" s="560">
        <f>C1376+C1210</f>
        <v>449.25</v>
      </c>
      <c r="D1835" s="561">
        <f t="shared" si="75"/>
        <v>100</v>
      </c>
    </row>
    <row r="1836" spans="1:5">
      <c r="B1836" s="562"/>
      <c r="C1836" s="562"/>
    </row>
    <row r="1837" spans="1:5">
      <c r="A1837" s="232" t="s">
        <v>636</v>
      </c>
      <c r="B1837" s="551">
        <f>B1838+B1839+B1840</f>
        <v>176</v>
      </c>
    </row>
    <row r="1838" spans="1:5">
      <c r="A1838" s="232" t="s">
        <v>637</v>
      </c>
      <c r="B1838" s="140">
        <v>64</v>
      </c>
    </row>
    <row r="1839" spans="1:5">
      <c r="A1839" s="232" t="s">
        <v>638</v>
      </c>
      <c r="B1839" s="140">
        <v>28</v>
      </c>
    </row>
    <row r="1840" spans="1:5">
      <c r="A1840" s="232" t="s">
        <v>639</v>
      </c>
      <c r="B1840" s="140">
        <v>84</v>
      </c>
    </row>
    <row r="1841" spans="1:2">
      <c r="A1841" s="232" t="s">
        <v>640</v>
      </c>
      <c r="B1841" s="551">
        <f>B1842+B1843+B1844</f>
        <v>243</v>
      </c>
    </row>
    <row r="1842" spans="1:2">
      <c r="A1842" s="232" t="s">
        <v>637</v>
      </c>
      <c r="B1842" s="140">
        <v>83</v>
      </c>
    </row>
    <row r="1843" spans="1:2">
      <c r="A1843" s="232" t="s">
        <v>638</v>
      </c>
      <c r="B1843" s="140">
        <v>57</v>
      </c>
    </row>
    <row r="1844" spans="1:2">
      <c r="A1844" s="232" t="s">
        <v>639</v>
      </c>
      <c r="B1844" s="140">
        <v>103</v>
      </c>
    </row>
  </sheetData>
  <mergeCells count="204">
    <mergeCell ref="E1754:E1756"/>
    <mergeCell ref="E1757:E1759"/>
    <mergeCell ref="E1804:E1806"/>
    <mergeCell ref="E1825:E1828"/>
    <mergeCell ref="A1727:E1727"/>
    <mergeCell ref="E1729:E1732"/>
    <mergeCell ref="E1741:E1744"/>
    <mergeCell ref="E1745:E1747"/>
    <mergeCell ref="E1748:E1750"/>
    <mergeCell ref="E1686:E1690"/>
    <mergeCell ref="E1691:E1696"/>
    <mergeCell ref="E1697:E1702"/>
    <mergeCell ref="E1703:E1708"/>
    <mergeCell ref="E1710:E1712"/>
    <mergeCell ref="E1713:E1715"/>
    <mergeCell ref="E1716:E1721"/>
    <mergeCell ref="E1642:E1647"/>
    <mergeCell ref="E1648:E1653"/>
    <mergeCell ref="E1654:E1659"/>
    <mergeCell ref="E1660:E1665"/>
    <mergeCell ref="E1666:E1671"/>
    <mergeCell ref="E1672:E1677"/>
    <mergeCell ref="E1678:E1683"/>
    <mergeCell ref="E1618:E1623"/>
    <mergeCell ref="E1624:E1629"/>
    <mergeCell ref="E1630:E1635"/>
    <mergeCell ref="E1572:E1576"/>
    <mergeCell ref="A1610:E1610"/>
    <mergeCell ref="E1510:E1516"/>
    <mergeCell ref="E1517:E1521"/>
    <mergeCell ref="E1522:E1526"/>
    <mergeCell ref="E1527:E1531"/>
    <mergeCell ref="E1532:E1534"/>
    <mergeCell ref="E1540:E1542"/>
    <mergeCell ref="E1543:E1555"/>
    <mergeCell ref="E1556:E1570"/>
    <mergeCell ref="A1571:E1571"/>
    <mergeCell ref="E1455:E1457"/>
    <mergeCell ref="A1378:E1378"/>
    <mergeCell ref="A1474:E1474"/>
    <mergeCell ref="E1476:E1478"/>
    <mergeCell ref="E1479:E1481"/>
    <mergeCell ref="E1487:E1496"/>
    <mergeCell ref="E1497:E1501"/>
    <mergeCell ref="E1502:E1506"/>
    <mergeCell ref="E1507:E1509"/>
    <mergeCell ref="E1365:E1369"/>
    <mergeCell ref="E1385:E1396"/>
    <mergeCell ref="E1397:E1400"/>
    <mergeCell ref="E1401:E1410"/>
    <mergeCell ref="E1411:E1419"/>
    <mergeCell ref="E1429:E1438"/>
    <mergeCell ref="E1439:E1441"/>
    <mergeCell ref="E1445:E1447"/>
    <mergeCell ref="E1448:E1450"/>
    <mergeCell ref="E1304:E1309"/>
    <mergeCell ref="E1310:E1315"/>
    <mergeCell ref="E1316:E1321"/>
    <mergeCell ref="E1328:E1332"/>
    <mergeCell ref="E1333:E1337"/>
    <mergeCell ref="E1338:E1343"/>
    <mergeCell ref="E1350:E1354"/>
    <mergeCell ref="E1355:E1359"/>
    <mergeCell ref="E1360:E1364"/>
    <mergeCell ref="E1227:E1231"/>
    <mergeCell ref="E1232:E1236"/>
    <mergeCell ref="E1238:E1242"/>
    <mergeCell ref="E1243:E1247"/>
    <mergeCell ref="E1248:E1253"/>
    <mergeCell ref="E1260:E1264"/>
    <mergeCell ref="E1265:E1270"/>
    <mergeCell ref="E1271:E1275"/>
    <mergeCell ref="E1281:E1287"/>
    <mergeCell ref="E1163:E1166"/>
    <mergeCell ref="E1167:E1171"/>
    <mergeCell ref="E1172:E1175"/>
    <mergeCell ref="E1176:E1179"/>
    <mergeCell ref="E1186:E1187"/>
    <mergeCell ref="E1200:E1203"/>
    <mergeCell ref="E1205:E1208"/>
    <mergeCell ref="A1214:E1214"/>
    <mergeCell ref="A1160:E1160"/>
    <mergeCell ref="E1143:E1148"/>
    <mergeCell ref="E1149:E1154"/>
    <mergeCell ref="E1107:E1112"/>
    <mergeCell ref="E1113:E1118"/>
    <mergeCell ref="E1119:E1124"/>
    <mergeCell ref="E1125:E1130"/>
    <mergeCell ref="E1131:E1136"/>
    <mergeCell ref="E1041:E1046"/>
    <mergeCell ref="E1047:E1052"/>
    <mergeCell ref="E1053:E1058"/>
    <mergeCell ref="E1071:E1076"/>
    <mergeCell ref="E1077:E1082"/>
    <mergeCell ref="E1017:E1022"/>
    <mergeCell ref="E1029:E1034"/>
    <mergeCell ref="E1035:E1040"/>
    <mergeCell ref="E933:E938"/>
    <mergeCell ref="A944:E944"/>
    <mergeCell ref="E870:E875"/>
    <mergeCell ref="E885:E890"/>
    <mergeCell ref="E908:E913"/>
    <mergeCell ref="E920:E925"/>
    <mergeCell ref="E927:E932"/>
    <mergeCell ref="E945:E950"/>
    <mergeCell ref="E951:E956"/>
    <mergeCell ref="E957:E962"/>
    <mergeCell ref="E963:E968"/>
    <mergeCell ref="E969:E974"/>
    <mergeCell ref="E981:E986"/>
    <mergeCell ref="E987:E992"/>
    <mergeCell ref="E993:E998"/>
    <mergeCell ref="E1011:E1016"/>
    <mergeCell ref="A844:E844"/>
    <mergeCell ref="E852:E857"/>
    <mergeCell ref="E478:E483"/>
    <mergeCell ref="E484:E489"/>
    <mergeCell ref="A355:E355"/>
    <mergeCell ref="A495:E495"/>
    <mergeCell ref="A696:E696"/>
    <mergeCell ref="E448:E453"/>
    <mergeCell ref="E454:E459"/>
    <mergeCell ref="E460:E465"/>
    <mergeCell ref="E466:E471"/>
    <mergeCell ref="E472:E476"/>
    <mergeCell ref="E418:E423"/>
    <mergeCell ref="E424:E429"/>
    <mergeCell ref="E430:E435"/>
    <mergeCell ref="E436:E441"/>
    <mergeCell ref="E442:E447"/>
    <mergeCell ref="E388:E393"/>
    <mergeCell ref="E394:E399"/>
    <mergeCell ref="E400:E405"/>
    <mergeCell ref="E406:E411"/>
    <mergeCell ref="E412:E417"/>
    <mergeCell ref="E357:E362"/>
    <mergeCell ref="E370:E375"/>
    <mergeCell ref="E376:E381"/>
    <mergeCell ref="E382:E387"/>
    <mergeCell ref="A330:E330"/>
    <mergeCell ref="A335:E335"/>
    <mergeCell ref="A343:E343"/>
    <mergeCell ref="E300:E302"/>
    <mergeCell ref="E303:E306"/>
    <mergeCell ref="A311:E311"/>
    <mergeCell ref="A312:E312"/>
    <mergeCell ref="A317:E317"/>
    <mergeCell ref="E280:E283"/>
    <mergeCell ref="E288:E290"/>
    <mergeCell ref="E291:E293"/>
    <mergeCell ref="E294:E296"/>
    <mergeCell ref="E297:E299"/>
    <mergeCell ref="E266:E268"/>
    <mergeCell ref="E270:E272"/>
    <mergeCell ref="E273:E274"/>
    <mergeCell ref="E275:E276"/>
    <mergeCell ref="A279:E279"/>
    <mergeCell ref="E252:E253"/>
    <mergeCell ref="E254:E255"/>
    <mergeCell ref="E257:E258"/>
    <mergeCell ref="E259:E260"/>
    <mergeCell ref="E263:E265"/>
    <mergeCell ref="E243:E245"/>
    <mergeCell ref="E246:E247"/>
    <mergeCell ref="E249:E250"/>
    <mergeCell ref="E232:E234"/>
    <mergeCell ref="E235:E236"/>
    <mergeCell ref="E237:E238"/>
    <mergeCell ref="E239:E240"/>
    <mergeCell ref="E241:E242"/>
    <mergeCell ref="E211:E214"/>
    <mergeCell ref="E215:E218"/>
    <mergeCell ref="E219:E222"/>
    <mergeCell ref="E223:E226"/>
    <mergeCell ref="A230:E230"/>
    <mergeCell ref="E191:E194"/>
    <mergeCell ref="E195:E198"/>
    <mergeCell ref="E199:E202"/>
    <mergeCell ref="E203:E206"/>
    <mergeCell ref="E207:E210"/>
    <mergeCell ref="E810:E816"/>
    <mergeCell ref="A3:E3"/>
    <mergeCell ref="A7:E7"/>
    <mergeCell ref="E22:E26"/>
    <mergeCell ref="E28:E32"/>
    <mergeCell ref="A154:E154"/>
    <mergeCell ref="E137:E140"/>
    <mergeCell ref="E101:E106"/>
    <mergeCell ref="E119:E124"/>
    <mergeCell ref="E125:E130"/>
    <mergeCell ref="A136:E136"/>
    <mergeCell ref="A70:E70"/>
    <mergeCell ref="E71:E76"/>
    <mergeCell ref="E89:E94"/>
    <mergeCell ref="E95:E100"/>
    <mergeCell ref="E171:E174"/>
    <mergeCell ref="E175:E178"/>
    <mergeCell ref="E179:E182"/>
    <mergeCell ref="E183:E186"/>
    <mergeCell ref="E187:E190"/>
    <mergeCell ref="E155:E158"/>
    <mergeCell ref="E159:E162"/>
    <mergeCell ref="E163:E166"/>
    <mergeCell ref="E167:E170"/>
  </mergeCells>
  <dataValidations count="1">
    <dataValidation allowBlank="1" sqref="E1779:E1780"/>
  </dataValidations>
  <pageMargins left="0.17" right="0.18" top="0.75" bottom="0.24" header="0.3" footer="0.3"/>
  <pageSetup paperSize="9" scale="41" firstPageNumber="48" fitToHeight="0" orientation="portrait" useFirstPageNumber="1" r:id="rId1"/>
  <headerFooter>
    <oddFooter>&amp;R &amp;P</oddFooter>
  </headerFooter>
  <rowBreaks count="2" manualBreakCount="2">
    <brk id="1768" max="4" man="1"/>
    <brk id="1835"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2018-10-02T04:58:45Z</dcterms:modified>
</cp:coreProperties>
</file>